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6" firstSheet="2" activeTab="10"/>
  </bookViews>
  <sheets>
    <sheet name="Разноска разовая" sheetId="1" r:id="rId1"/>
    <sheet name="Разовая аренда" sheetId="2" r:id="rId2"/>
    <sheet name="Юрид.л." sheetId="3" r:id="rId3"/>
    <sheet name="разноска юр.л." sheetId="4" r:id="rId4"/>
    <sheet name="пеня" sheetId="5" r:id="rId5"/>
    <sheet name="разноска пени" sheetId="6" r:id="rId6"/>
    <sheet name="Торги право" sheetId="7" r:id="rId7"/>
    <sheet name="физ.л." sheetId="8" r:id="rId8"/>
    <sheet name="разные физ.л." sheetId="9" r:id="rId9"/>
    <sheet name="Разноска торги" sheetId="10" r:id="rId10"/>
    <sheet name="Лист1" sheetId="11" r:id="rId11"/>
    <sheet name="долговоременные договора" sheetId="12" r:id="rId12"/>
    <sheet name="нежелые помещения " sheetId="13" r:id="rId13"/>
    <sheet name="Безвозмедные" sheetId="14" r:id="rId14"/>
    <sheet name="Нежелые помещение 1" sheetId="15" r:id="rId15"/>
    <sheet name="Лист2" sheetId="16" r:id="rId16"/>
  </sheets>
  <definedNames>
    <definedName name="_xlnm.Print_Area" localSheetId="10">'Лист1'!$A$1:$J$68</definedName>
    <definedName name="_xlnm.Print_Area" localSheetId="12">'нежелые помещения '!$A$1:$AK$20</definedName>
  </definedNames>
  <calcPr fullCalcOnLoad="1" refMode="R1C1"/>
</workbook>
</file>

<file path=xl/sharedStrings.xml><?xml version="1.0" encoding="utf-8"?>
<sst xmlns="http://schemas.openxmlformats.org/spreadsheetml/2006/main" count="1731" uniqueCount="1001">
  <si>
    <t>№7 от 01.01.2011г.</t>
  </si>
  <si>
    <t>№1 от 01.01.2010</t>
  </si>
  <si>
    <t>ИП Мытикова Лидия Николаевна Дог нахо у ЦДТ</t>
  </si>
  <si>
    <t>ул. Карпенко 10 пл. 12.2</t>
  </si>
  <si>
    <t>Уральсктй социально-экономический институт (филиал) Академия труда и социальных отнощений Дог. Нах у школы №2</t>
  </si>
  <si>
    <t>№1     01.01.2011</t>
  </si>
  <si>
    <t>ул. Ленина 42 плош 44кв.м</t>
  </si>
  <si>
    <t>ООО "Реал-Строй"</t>
  </si>
  <si>
    <t>№6 от 18.03.2011 по 17.03.2016г</t>
  </si>
  <si>
    <t>№7 от 18.03.2011 по 17.03.2016г</t>
  </si>
  <si>
    <t>ООО "Антарес"</t>
  </si>
  <si>
    <t xml:space="preserve"> №2 S=30,1</t>
  </si>
  <si>
    <t>№2 от 15.03.2011 по 14.03.2016г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</si>
  <si>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</si>
  <si>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</si>
  <si>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</si>
  <si>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</si>
  <si>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</si>
  <si>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</si>
  <si>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</si>
  <si>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</si>
  <si>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индификаци-онный номер налогопла-тельщика</t>
  </si>
  <si>
    <t>вид       поддержки</t>
  </si>
  <si>
    <t>форма поддержки</t>
  </si>
  <si>
    <t xml:space="preserve"> ИП Аверьянова Любовь Гурьевна</t>
  </si>
  <si>
    <t>456440, г. Чебаркуль, ул. Карпенко,17,11</t>
  </si>
  <si>
    <t>Имущественная поддержка</t>
  </si>
  <si>
    <t>Льгота по арендной плате</t>
  </si>
  <si>
    <t>0,9</t>
  </si>
  <si>
    <t>0,4</t>
  </si>
  <si>
    <t>ИП Боровкова Галина Ивановна</t>
  </si>
  <si>
    <t>456440, г. Чебаркуль, ул. Мира,8,52</t>
  </si>
  <si>
    <t>0,7</t>
  </si>
  <si>
    <t>ИП Гравикова Татьяна Юрьевна</t>
  </si>
  <si>
    <t>456440, г. Чебаркуль, ул. Крылова,12,3</t>
  </si>
  <si>
    <t>ИП Григорьев Игорь Владимирович</t>
  </si>
  <si>
    <t>456440, г. Миасс, пр. Автозаводцев,49</t>
  </si>
  <si>
    <t xml:space="preserve"> ИП Данилюк Ирина Михайловна</t>
  </si>
  <si>
    <t>456440, г. Чебаркуль, ул. 1 Мая,40</t>
  </si>
  <si>
    <t>ИП Дорожкина Галина Николаевна</t>
  </si>
  <si>
    <t>456440, г.Чебаркуль, ул. Магистральная,13</t>
  </si>
  <si>
    <t>ИП Емельянова Марина Владимировна</t>
  </si>
  <si>
    <t>456440, г. Чебаркуль, ул. Мира,36а,40</t>
  </si>
  <si>
    <t>0,5</t>
  </si>
  <si>
    <t>456440, г.Чебаркуль, ул. Мира,36,47</t>
  </si>
  <si>
    <t xml:space="preserve">456440,г. Чебаркуль, ул. Карпенко,17в,70 </t>
  </si>
  <si>
    <t>ИП Иеске Леонид Альфредович</t>
  </si>
  <si>
    <t>456300, г. Миасс, ул. Лихачева,43,194</t>
  </si>
  <si>
    <t>ИП Копырина Светлана Валерьевна</t>
  </si>
  <si>
    <t>456440, г. Чебаркуль, ул. Карпенко,1,7</t>
  </si>
  <si>
    <t>ИП Куницкая Наталья Ричардовна</t>
  </si>
  <si>
    <t>456440, г. Чебаркуль, ул. Карпенко,8,26</t>
  </si>
  <si>
    <t>ИП Ладыгина Елена Викторовна</t>
  </si>
  <si>
    <t>456440, г. Чебаркуль. ул. Верхняя,4</t>
  </si>
  <si>
    <t>1,6</t>
  </si>
  <si>
    <t>ИП Муругина Татьяна Анатольевна</t>
  </si>
  <si>
    <t>456440, г. Чебаркуль, ул. 1 мая,37</t>
  </si>
  <si>
    <t>1,3</t>
  </si>
  <si>
    <t>ИП Полухина Галина Ивановна</t>
  </si>
  <si>
    <t>456440, г. Чебаркуль,  ул. Электростальская,7а,36</t>
  </si>
  <si>
    <t>ИП Почтарева Татьяна Николаевна</t>
  </si>
  <si>
    <t>456440, г. Чебаркуль, ул. Заря,31,26</t>
  </si>
  <si>
    <t>ИП Сапач Надежда Адольфовна</t>
  </si>
  <si>
    <t>456440, г. Чебаркуль, ул. Карпенко,10а,55</t>
  </si>
  <si>
    <t>ИП Чистова Юлианна Рудольфовна</t>
  </si>
  <si>
    <t>456440, г. Чебаркуль, ул. Мира,28а,5</t>
  </si>
  <si>
    <t>ИП Черных Наталья Евгеньевна</t>
  </si>
  <si>
    <t>456440, г. Чебаркуль, ул. Ленина,39,30</t>
  </si>
  <si>
    <t>Примечание: Льгота установлена в соответствии с решением Собрания депутатов Чебаркульского городского округа от 06.10.2009г. № 832 «Об утверждении Положения о порядке предоставления в аренду муниципального имущества Чебаркульского городского округа».</t>
  </si>
  <si>
    <t>Заместитель начальника УМС, начальник ОУПОиК</t>
  </si>
  <si>
    <t>НП "Чебаркульский учебный автомобильный центр" дог. нах. у. школы №6</t>
  </si>
  <si>
    <t>№1 от 01.01.2010г. По 31.10.2014г.</t>
  </si>
  <si>
    <t>ул. Электростальская 32-б</t>
  </si>
  <si>
    <t xml:space="preserve"> Дог. Ледовый ФИЗ. Манагаров Сергей Владимирович</t>
  </si>
  <si>
    <t>Дог. Ледовый ФИЗ. Лобанова Нина Николаевна</t>
  </si>
  <si>
    <t>крнылова 10а</t>
  </si>
  <si>
    <t>за март месяц 2011</t>
  </si>
  <si>
    <t>ООО ЧОП "Каскад"</t>
  </si>
  <si>
    <t>№1 от 15.03.2011 - 14.03.2016г.</t>
  </si>
  <si>
    <t>ул.Мира 18 Пл.=22.1</t>
  </si>
  <si>
    <t>Дог.Горький Лактин Александр Владимирович</t>
  </si>
  <si>
    <t>Дог. Волна Кривель Наталья Викторовна</t>
  </si>
  <si>
    <t>ПК "Жизнь с Диабетом"</t>
  </si>
  <si>
    <t>Ул. Мира 18 Пл=30.1</t>
  </si>
  <si>
    <t>Телицына Ольга Николаевна</t>
  </si>
  <si>
    <t>№3 от 15.03.2011г - 14.03.2016г.</t>
  </si>
  <si>
    <t>Ул.Мира 18, Пл = 25.3 кв.м</t>
  </si>
  <si>
    <t>№5 от 15.03.2011г - 14.03.2016г.</t>
  </si>
  <si>
    <t>Ул Крылова 8а, плошадью 86.4 кв.м</t>
  </si>
  <si>
    <t>Дог.Горький Левочкин Михаил Михайлович</t>
  </si>
  <si>
    <t>№ 42 от 25.05.2009-25.05.2011</t>
  </si>
  <si>
    <t>А.В. Устьянцева</t>
  </si>
  <si>
    <t>1,4</t>
  </si>
  <si>
    <t>1,5</t>
  </si>
  <si>
    <t>1,9</t>
  </si>
  <si>
    <t>6,0</t>
  </si>
  <si>
    <t>Раимкулов Вужумбек Рустамалиевич</t>
  </si>
  <si>
    <t>КР</t>
  </si>
  <si>
    <t xml:space="preserve">9536,15 </t>
  </si>
  <si>
    <t>ул. 9Мая д28 №1,2,3.4 Пл=39.9 кв.м.</t>
  </si>
  <si>
    <t>ул. 9Мая 28 № 5,6.6а.7.8.9.10 Пл=82.3 кв.м</t>
  </si>
  <si>
    <t>ул. Мира 18 №2 S=30,1</t>
  </si>
  <si>
    <r>
      <t xml:space="preserve">16 </t>
    </r>
    <r>
      <rPr>
        <sz val="10"/>
        <color indexed="10"/>
        <rFont val="Times New Roman"/>
        <family val="1"/>
      </rPr>
      <t>идет на расторжение договора</t>
    </r>
  </si>
  <si>
    <r>
      <t>37</t>
    </r>
    <r>
      <rPr>
        <sz val="10"/>
        <color indexed="10"/>
        <rFont val="Times New Roman"/>
        <family val="1"/>
      </rPr>
      <t xml:space="preserve"> Идет на расторжение договора</t>
    </r>
  </si>
  <si>
    <t>5 Идет на расторжение договора</t>
  </si>
  <si>
    <t>Нежилое помещение ПРУ Карпенко 6-Б, плошадь 656.40 кв.м.</t>
  </si>
  <si>
    <t>Нежилое помещение, Крупская 23, площадь 77.20 кв.м</t>
  </si>
  <si>
    <t>Нежилое помещение - ПРУ, Заря 31, площадь 333.50 кв.м.</t>
  </si>
  <si>
    <t>Нежилое помещение - ПРУ, Крылова 20-Б, площадью 660.50 кв.м</t>
  </si>
  <si>
    <t>Нежилое помещение - ПРУ, Октябрьская, 9-А, площадь 279.60 кв.м.</t>
  </si>
  <si>
    <t>Нежилое помещение Ленина 39-А, 132.20 кв.м</t>
  </si>
  <si>
    <t>ул. 9Мая 28, 82.3 кв.м.</t>
  </si>
  <si>
    <t>Ул. 9 Мая 28, площадь 39.9 кв.м</t>
  </si>
  <si>
    <t>Нежилое помещение Ленина 39-А подвал, 68.00 кв.м</t>
  </si>
  <si>
    <t>Нежилое помещение Ленина 39-А Административное, 212.60 кв.м</t>
  </si>
  <si>
    <t>Нежилое помещение - ПРУ, Калинина 24,площадь 331.30 кв.м.</t>
  </si>
  <si>
    <t>Нежилое наземное помещения, 9Мая 5, площадь 147.40 кв.м</t>
  </si>
  <si>
    <t>Нежилое помещение, Ленина 18, площадь 137.80 кв.м.</t>
  </si>
  <si>
    <t>Нежилое помещение, Октябрьская 1, площадь 467.10 кв.м</t>
  </si>
  <si>
    <t>Нежилое помещение, Октябрьская 5-Б, площадь 214.40 кв.м</t>
  </si>
  <si>
    <t>Нежилое помещение ПРУ, Электростальская 5-А. площадь 621.30 кв.м</t>
  </si>
  <si>
    <t>г.Чебаркуль ул.Мира 18</t>
  </si>
  <si>
    <t>Площадь 212.3 кв.м.</t>
  </si>
  <si>
    <t xml:space="preserve">Площадь </t>
  </si>
  <si>
    <t>Судополучатель</t>
  </si>
  <si>
    <t>Адрес</t>
  </si>
  <si>
    <t>Управление Федеральной службы судебных приставов по Челябинской области №2</t>
  </si>
  <si>
    <t>Балан.Стоим</t>
  </si>
  <si>
    <t>Срок</t>
  </si>
  <si>
    <t>ОВД по Чебаркульскому городскому округу и Чебаркульскому муниципальному району. №1</t>
  </si>
  <si>
    <t>Площадь 164.1кв.м</t>
  </si>
  <si>
    <t>с 01.01.2011 по 31.12.2011г.</t>
  </si>
  <si>
    <t>с 01.04.2011г Неопределенный срок</t>
  </si>
  <si>
    <t>г.Чебаркуль, ул.Ленина 15</t>
  </si>
  <si>
    <t>Площадь 77.1 кв.м</t>
  </si>
  <si>
    <t>с 15.12.2010г Неопределенный срок</t>
  </si>
  <si>
    <t>ООО "Расчетно-касовый центр" №4</t>
  </si>
  <si>
    <t>Фонд развития и поддержки молодежи "Кадровый резерв" №3</t>
  </si>
  <si>
    <t>г.Чебаркуль,ул.Мира 28-77</t>
  </si>
  <si>
    <t>Площадь 44.4 кв.м</t>
  </si>
  <si>
    <t>с 14.12.2010г. Неопределенный срок</t>
  </si>
  <si>
    <t>г.Чебаркуль, ул.Мира 18</t>
  </si>
  <si>
    <t>Площадь 20.9 кв.м</t>
  </si>
  <si>
    <t>с 01.12.2010г Неопределенный срок</t>
  </si>
  <si>
    <t>МУ "Администрация Чебаркульского муниципального района" №2</t>
  </si>
  <si>
    <t>Фонд развития и поддержки молодежи "Кадровый резерв" №12</t>
  </si>
  <si>
    <t>Площадь 57.2 кв.м</t>
  </si>
  <si>
    <t>с 25.12.2009г Неопределенный срок</t>
  </si>
  <si>
    <t>Площадь 232.8 кв.м.</t>
  </si>
  <si>
    <t>ФБУ "Межрайонная уголовно-исполнительная инспекция №7. Главного управление Федеральной службы исполнения наказание по Челябинской области" №1</t>
  </si>
  <si>
    <t>г.Чебаркуль, ул.Ленина 13А</t>
  </si>
  <si>
    <t>Площадь 16.5кв.м</t>
  </si>
  <si>
    <t>с 11.01.2010г Неопределенный срок</t>
  </si>
  <si>
    <t>Челябинское облостное отделение политической партии "КПРФ" №1</t>
  </si>
  <si>
    <t>с 28.12.2009г Неопределенный срок</t>
  </si>
  <si>
    <t>г.Чебаркуль, ул.Мира 28 №77</t>
  </si>
  <si>
    <t>Площадь 16.9 кв.м</t>
  </si>
  <si>
    <t>Площадь 14.9 кв.м</t>
  </si>
  <si>
    <t>Челябинское региональное отделение Всероссийской политической партии "Единая Россиия"№13</t>
  </si>
  <si>
    <t>с 20.11.2009г по 20.11.2014г</t>
  </si>
  <si>
    <t>г.Чебаркуль, ул.Карпенко 6-Б</t>
  </si>
  <si>
    <t>с 29.09.2009 Неопределенный срок</t>
  </si>
  <si>
    <t>г.Чебаркуль. Ул.Крылова 20-Б</t>
  </si>
  <si>
    <t>Межрегиональная общественная организация "Союз Советсских офицеров"№11</t>
  </si>
  <si>
    <t>Некоммерческая организация Благотворительных фонд "Независемость" №10</t>
  </si>
  <si>
    <t>с 10.09.2009 по Неопределенный срок</t>
  </si>
  <si>
    <t>Управление Федеральной службы РФ по контролю за оборотом наркотиков по Челябинской области №3</t>
  </si>
  <si>
    <t>г.Чебаркуль, ул.Крылова 10-А</t>
  </si>
  <si>
    <t>Площадь 13.5 кв.м</t>
  </si>
  <si>
    <t>Площадь 18.2 кв.м</t>
  </si>
  <si>
    <t>Площадь 51.5 кв.м</t>
  </si>
  <si>
    <t>Площадь 17.55 кв.м</t>
  </si>
  <si>
    <t>ОГУ " Особо охраняемые природные територии Челябинской области"№2</t>
  </si>
  <si>
    <t>с 01.01.2009г по Неопределенный срок</t>
  </si>
  <si>
    <t>Челябинская область фонд обязательного медецинского страхования №1</t>
  </si>
  <si>
    <t>г.Чебаркуль ул.Крылова 83/1</t>
  </si>
  <si>
    <t>Площадь 6.0 кв.м</t>
  </si>
  <si>
    <t>ш.Чебаркуль ул.Калинина 10</t>
  </si>
  <si>
    <t>Площадь 21.0 кв.м</t>
  </si>
  <si>
    <r>
      <t xml:space="preserve">МОУ для детей сирот и детей, оставшихся без попечения родителей Детский дом №1, договор №5 </t>
    </r>
    <r>
      <rPr>
        <b/>
        <sz val="10"/>
        <rFont val="Arial"/>
        <family val="2"/>
      </rPr>
      <t>В оперативном упр.</t>
    </r>
  </si>
  <si>
    <t>г.Чебаркуль, ул.Октябрьская 5-Б</t>
  </si>
  <si>
    <t>Площадь 80.2 кв.м</t>
  </si>
  <si>
    <t>ФГУ "Земельная кадастровая палата" №7</t>
  </si>
  <si>
    <t>31.12.2008г Неопределенный срок</t>
  </si>
  <si>
    <t>Челябинское региональное отделение Палитическая партия "ЛДПР" №9</t>
  </si>
  <si>
    <t>г.Чебаркуль ул.Карпенко 6-Б</t>
  </si>
  <si>
    <t>Площадь 23.7 кв.м</t>
  </si>
  <si>
    <t>с 01.08.2009г Неопределенный срок</t>
  </si>
  <si>
    <t>г.Чебаркуль ул.Ленина 38</t>
  </si>
  <si>
    <t>Площадь 83.6 кв.м</t>
  </si>
  <si>
    <t>с 22.09.2008г Неопределенный срок</t>
  </si>
  <si>
    <t>Челябинская областная организация Общероссийской организации инвалидов "Всеросийского ордена Трудового Красного Знамени общества слепых" №7</t>
  </si>
  <si>
    <t>с 17.07.2008-неопределенный срок</t>
  </si>
  <si>
    <t>система очистки воды</t>
  </si>
  <si>
    <t>Площадь 21,6 кв.м.</t>
  </si>
  <si>
    <t>ул. Крылова,10а</t>
  </si>
  <si>
    <t>с 01.01.2009 неопределенный срок</t>
  </si>
  <si>
    <t>Центр Государственной инспекции по маломерным судам Министерства РФ по делам гражданской обороны, чрезвычайным ситуациям и ликвидации последствий стихийных бедствий по Челябинской области №8</t>
  </si>
  <si>
    <r>
      <t xml:space="preserve">Финансово-экономический отдел Чебаркульского гарнизона Министерства обороны РФ №6 </t>
    </r>
    <r>
      <rPr>
        <b/>
        <sz val="10"/>
        <rFont val="Arial"/>
        <family val="2"/>
      </rPr>
      <t>Движемое имущество</t>
    </r>
  </si>
  <si>
    <t>ГУ "Отдел государственной противопожарной службы №16" МЧС России по Челябинской области</t>
  </si>
  <si>
    <t xml:space="preserve">Оргтехника (ноутбуки) </t>
  </si>
  <si>
    <t>с 01.03.2007г по неопределенный срок</t>
  </si>
  <si>
    <t>г. Чебаркуль, ул. Карпенко,6б</t>
  </si>
  <si>
    <t>Челябинская областная общественная организация реабилитированных граждан и лиц, пострадавших отполитических репрессий "За справдливость" №3</t>
  </si>
  <si>
    <t>с 01.06.2008г неопределенный срок</t>
  </si>
  <si>
    <t>Площадь 13,5  кв.м.</t>
  </si>
  <si>
    <t>Отдел внутренних дел города Чебаркуля и Чебаркульского района №33</t>
  </si>
  <si>
    <t>Площадь 23,0 кв.м.</t>
  </si>
  <si>
    <t>с 01.11.2006г по неопределенный срок</t>
  </si>
  <si>
    <t>г. Чебаркуль, ул. Крылова,20б</t>
  </si>
  <si>
    <t>г. Чебаркуль, ул.Ленина 26</t>
  </si>
  <si>
    <t>Площадь 78.7 кв.м</t>
  </si>
  <si>
    <t>с 01.09.2006г по неопределеннй срок</t>
  </si>
  <si>
    <t>Площадь 232,2 кв.м.</t>
  </si>
  <si>
    <t>с 10.05.2006 неопределенный срок</t>
  </si>
  <si>
    <r>
      <t xml:space="preserve">Управление муниципального образования Чебаркульского городского округа №20 </t>
    </r>
    <r>
      <rPr>
        <b/>
        <sz val="10"/>
        <rFont val="Arial"/>
        <family val="2"/>
      </rPr>
      <t>В оперативном упр.</t>
    </r>
  </si>
  <si>
    <t>г. Чебаркуль ,ул  9 Мая,5</t>
  </si>
  <si>
    <t>Площадь 111 кв.м.</t>
  </si>
  <si>
    <t xml:space="preserve">с 05.08.2005 неопределенный срок </t>
  </si>
  <si>
    <t>г.Чебаркуль, ул.Ленина 39-А</t>
  </si>
  <si>
    <t>Управление Роснедвижимости по Челябинской области №19</t>
  </si>
  <si>
    <t>Главное управление Федеральной регистрационной службы по Челябинской области №6</t>
  </si>
  <si>
    <t>Площадь 212.6 кв.м</t>
  </si>
  <si>
    <t>01.01.2006г по неопределенный срок</t>
  </si>
  <si>
    <t xml:space="preserve"> 01.08.2005- неопределенный срок</t>
  </si>
  <si>
    <t>г. Чебаркуль, ул. Ленина,13а</t>
  </si>
  <si>
    <t>Площадь 138 кв.м</t>
  </si>
  <si>
    <r>
      <t xml:space="preserve">Фининсовое управление Чебаркульского городского округа №18 </t>
    </r>
    <r>
      <rPr>
        <b/>
        <sz val="10"/>
        <rFont val="Arial"/>
        <family val="2"/>
      </rPr>
      <t>В оперативном упр.</t>
    </r>
  </si>
  <si>
    <t>г.Чебаркуль</t>
  </si>
  <si>
    <r>
      <t xml:space="preserve">МЛПУ "Чебаркульская городская больница" №12 </t>
    </r>
    <r>
      <rPr>
        <b/>
        <sz val="10"/>
        <rFont val="Arial"/>
        <family val="2"/>
      </rPr>
      <t>В оперативном управлении</t>
    </r>
  </si>
  <si>
    <t>с 20.08.2003 г по неопределенный срок</t>
  </si>
  <si>
    <t>ОВД г.Чебаркуля и Чебаркульского района №2</t>
  </si>
  <si>
    <t>г.Чебаркуль. Ул.Ленина 31</t>
  </si>
  <si>
    <t>Площадь 19.0 кв.м</t>
  </si>
  <si>
    <t>с 01.05.2008г по неопределенный срок</t>
  </si>
  <si>
    <t>Государственное учреждение здравоохранения "Областной противотуберкулезный диспансер № 10" договор №24</t>
  </si>
  <si>
    <t>Чебаркуль, ул. Ленина,13а</t>
  </si>
  <si>
    <t>г.Чебаркуль ул.Заря 31(подвал)</t>
  </si>
  <si>
    <r>
      <t>20</t>
    </r>
    <r>
      <rPr>
        <sz val="10"/>
        <color indexed="10"/>
        <rFont val="Times New Roman"/>
        <family val="1"/>
      </rPr>
      <t xml:space="preserve"> Умер</t>
    </r>
  </si>
  <si>
    <r>
      <t>21</t>
    </r>
    <r>
      <rPr>
        <sz val="10"/>
        <color indexed="10"/>
        <rFont val="Times New Roman"/>
        <family val="1"/>
      </rPr>
      <t xml:space="preserve"> Умер</t>
    </r>
  </si>
  <si>
    <t>Нежилое помещение ПРУ, Октябрьская 3-А, 338.50кв.м</t>
  </si>
  <si>
    <t>Нежилое помещение, Мира 28 - 77, 61.30кв.м</t>
  </si>
  <si>
    <t>Нежилое помещение, Крылова 10-А, 503.80кв.м</t>
  </si>
  <si>
    <t>ОГУ " Особо охраняемые природные територии Челябинской области"№1.</t>
  </si>
  <si>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.Муругина Татьяна Анатольевна </t>
    </r>
    <r>
      <rPr>
        <sz val="10"/>
        <color indexed="10"/>
        <rFont val="Arial"/>
        <family val="2"/>
      </rPr>
      <t>№49</t>
    </r>
    <r>
      <rPr>
        <sz val="10"/>
        <rFont val="Arial"/>
        <family val="2"/>
      </rPr>
      <t>,01.07.2009г. По 01.07.2011,площадь 40,7 кв.м.</t>
    </r>
  </si>
  <si>
    <t>Никитина Кристина Александровна</t>
  </si>
  <si>
    <r>
      <rPr>
        <sz val="10"/>
        <color indexed="10"/>
        <rFont val="Arial"/>
        <family val="2"/>
      </rPr>
      <t>7</t>
    </r>
    <r>
      <rPr>
        <sz val="10"/>
        <rFont val="Arial"/>
        <family val="2"/>
      </rPr>
      <t>.Никитина Кристина Александровна,</t>
    </r>
    <r>
      <rPr>
        <sz val="10"/>
        <color indexed="10"/>
        <rFont val="Arial"/>
        <family val="2"/>
      </rPr>
      <t>№85</t>
    </r>
    <r>
      <rPr>
        <sz val="10"/>
        <rFont val="Arial"/>
        <family val="2"/>
      </rPr>
      <t xml:space="preserve"> от 24.12.10г. по 30.06.2015г,площадь 79.7 кв.м.</t>
    </r>
  </si>
  <si>
    <r>
      <rPr>
        <sz val="10"/>
        <color indexed="10"/>
        <rFont val="Arial"/>
        <family val="2"/>
      </rPr>
      <t>8.</t>
    </r>
    <r>
      <rPr>
        <sz val="10"/>
        <rFont val="Arial"/>
        <family val="2"/>
      </rPr>
      <t>Рак Елена Николаевна,</t>
    </r>
    <r>
      <rPr>
        <sz val="10"/>
        <color indexed="10"/>
        <rFont val="Arial"/>
        <family val="2"/>
      </rPr>
      <t>№ 45</t>
    </r>
    <r>
      <rPr>
        <sz val="10"/>
        <rFont val="Arial"/>
        <family val="2"/>
      </rPr>
      <t xml:space="preserve"> от 01.06.2009-01.06.2011,площадь 36,6 кв.м.</t>
    </r>
  </si>
  <si>
    <r>
      <rPr>
        <sz val="10"/>
        <color indexed="10"/>
        <rFont val="Arial"/>
        <family val="2"/>
      </rPr>
      <t>9</t>
    </r>
    <r>
      <rPr>
        <sz val="10"/>
        <rFont val="Arial"/>
        <family val="2"/>
      </rPr>
      <t>.Филипьева Ирина Александровна,</t>
    </r>
    <r>
      <rPr>
        <sz val="10"/>
        <color indexed="10"/>
        <rFont val="Arial"/>
        <family val="2"/>
      </rPr>
      <t>№ 34</t>
    </r>
    <r>
      <rPr>
        <sz val="10"/>
        <rFont val="Arial"/>
        <family val="2"/>
      </rPr>
      <t xml:space="preserve"> от 13.04.2009-.13.04.2012,площадь 12,7 кв.м.</t>
    </r>
  </si>
  <si>
    <r>
      <rPr>
        <sz val="10"/>
        <color indexed="10"/>
        <rFont val="Arial"/>
        <family val="2"/>
      </rPr>
      <t>10</t>
    </r>
    <r>
      <rPr>
        <sz val="10"/>
        <rFont val="Arial"/>
        <family val="2"/>
      </rPr>
      <t>.Чистова Юлианна Рудольфовна,</t>
    </r>
    <r>
      <rPr>
        <sz val="10"/>
        <color indexed="10"/>
        <rFont val="Arial"/>
        <family val="2"/>
      </rPr>
      <t>№ 12</t>
    </r>
    <r>
      <rPr>
        <sz val="10"/>
        <rFont val="Arial"/>
        <family val="2"/>
      </rPr>
      <t xml:space="preserve"> от 01.01.2009г по 30.12.2011,площадь 33,7 кв.м.</t>
    </r>
  </si>
  <si>
    <r>
      <rPr>
        <sz val="10"/>
        <color indexed="10"/>
        <rFont val="Arial"/>
        <family val="2"/>
      </rPr>
      <t>11</t>
    </r>
    <r>
      <rPr>
        <sz val="10"/>
        <rFont val="Arial"/>
        <family val="2"/>
      </rPr>
      <t>.Коллегия адвокатов г. Чебаркуля</t>
    </r>
    <r>
      <rPr>
        <sz val="10"/>
        <color indexed="10"/>
        <rFont val="Arial"/>
        <family val="2"/>
      </rPr>
      <t>,№ 35</t>
    </r>
    <r>
      <rPr>
        <sz val="10"/>
        <rFont val="Arial"/>
        <family val="2"/>
      </rPr>
      <t xml:space="preserve"> от 14.04.2009г по 14.04.2012,площадь 26,3 кв.м.</t>
    </r>
  </si>
  <si>
    <r>
      <rPr>
        <sz val="10"/>
        <color indexed="10"/>
        <rFont val="Arial"/>
        <family val="2"/>
      </rPr>
      <t>12</t>
    </r>
    <r>
      <rPr>
        <sz val="10"/>
        <rFont val="Arial"/>
        <family val="2"/>
      </rPr>
      <t>.Коллегия адвокатов Южураладвокат центр,</t>
    </r>
    <r>
      <rPr>
        <sz val="10"/>
        <color indexed="10"/>
        <rFont val="Arial"/>
        <family val="2"/>
      </rPr>
      <t>№ 33</t>
    </r>
    <r>
      <rPr>
        <sz val="10"/>
        <rFont val="Arial"/>
        <family val="2"/>
      </rPr>
      <t xml:space="preserve"> от 14.04.2009-14.04.2012,площадь 13,6 кв.м.</t>
    </r>
  </si>
  <si>
    <r>
      <rPr>
        <sz val="10"/>
        <color indexed="10"/>
        <rFont val="Arial"/>
        <family val="2"/>
      </rPr>
      <t>13</t>
    </r>
    <r>
      <rPr>
        <sz val="10"/>
        <rFont val="Arial"/>
        <family val="2"/>
      </rPr>
      <t>.ООО Экологическая компания "ЭкоС",</t>
    </r>
    <r>
      <rPr>
        <sz val="10"/>
        <color indexed="10"/>
        <rFont val="Arial"/>
        <family val="2"/>
      </rPr>
      <t>№48</t>
    </r>
    <r>
      <rPr>
        <sz val="10"/>
        <rFont val="Arial"/>
        <family val="2"/>
      </rPr>
      <t xml:space="preserve"> от 17.06.2009-17.06.2011,Площадь 13,2</t>
    </r>
  </si>
  <si>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Дорожкина Галина Николаевна </t>
    </r>
    <r>
      <rPr>
        <sz val="10"/>
        <color indexed="10"/>
        <rFont val="Arial"/>
        <family val="2"/>
      </rPr>
      <t>№40</t>
    </r>
    <r>
      <rPr>
        <sz val="10"/>
        <rFont val="Arial"/>
        <family val="2"/>
      </rPr>
      <t>,01.11.2008-01.11.2013,площадь 27,1 кв.м.</t>
    </r>
  </si>
  <si>
    <r>
      <rPr>
        <sz val="10"/>
        <color indexed="10"/>
        <rFont val="Arial"/>
        <family val="2"/>
      </rPr>
      <t>2.</t>
    </r>
    <r>
      <rPr>
        <sz val="10"/>
        <rFont val="Arial"/>
        <family val="0"/>
      </rPr>
      <t xml:space="preserve">Емельянова Марина Владимировна </t>
    </r>
    <r>
      <rPr>
        <sz val="10"/>
        <color indexed="10"/>
        <rFont val="Arial"/>
        <family val="2"/>
      </rPr>
      <t>№1</t>
    </r>
    <r>
      <rPr>
        <sz val="10"/>
        <rFont val="Arial"/>
        <family val="0"/>
      </rPr>
      <t>,21.01.2008г. По 21.01.2013г.площадь 14,6 кв.м.</t>
    </r>
  </si>
  <si>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Замятин Владимир Николаевич </t>
    </r>
    <r>
      <rPr>
        <sz val="10"/>
        <color indexed="10"/>
        <rFont val="Arial"/>
        <family val="2"/>
      </rPr>
      <t>№42</t>
    </r>
    <r>
      <rPr>
        <sz val="10"/>
        <rFont val="Arial"/>
        <family val="2"/>
      </rPr>
      <t>,25.05.2009-25.05.2011,площадь 13,1 кв.м.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</si>
  <si>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.Иванова Ирина Петровна </t>
    </r>
    <r>
      <rPr>
        <sz val="10"/>
        <color indexed="10"/>
        <rFont val="Arial"/>
        <family val="2"/>
      </rPr>
      <t>№31</t>
    </r>
    <r>
      <rPr>
        <sz val="10"/>
        <rFont val="Arial"/>
        <family val="2"/>
      </rPr>
      <t>,09.04.2009-09.04.2012,площадь 38,4 кв.м.</t>
    </r>
  </si>
  <si>
    <r>
      <rPr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.Минеева Ирина Александровна </t>
    </r>
    <r>
      <rPr>
        <sz val="10"/>
        <color indexed="10"/>
        <rFont val="Arial"/>
        <family val="2"/>
      </rPr>
      <t>№32</t>
    </r>
    <r>
      <rPr>
        <sz val="10"/>
        <rFont val="Arial"/>
        <family val="2"/>
      </rPr>
      <t>,09.04.2009-09.04.2012,Крылова,10а пл. 23.8кв.м</t>
    </r>
  </si>
  <si>
    <r>
      <rPr>
        <sz val="10"/>
        <color indexed="10"/>
        <rFont val="Arial"/>
        <family val="2"/>
      </rPr>
      <t>14</t>
    </r>
    <r>
      <rPr>
        <sz val="10"/>
        <rFont val="Arial"/>
        <family val="2"/>
      </rPr>
      <t xml:space="preserve">.Центр Государственной инспекции по маломерным судам Министерства РФ по делам гражданской обороны, чрезвычайным ситуациям и ликвидации последствий стихийных бедствий по Челябинской области </t>
    </r>
    <r>
      <rPr>
        <sz val="10"/>
        <color indexed="10"/>
        <rFont val="Arial"/>
        <family val="2"/>
      </rPr>
      <t>№8,</t>
    </r>
    <r>
      <rPr>
        <sz val="10"/>
        <rFont val="Arial"/>
        <family val="2"/>
      </rPr>
      <t>Площадь 21,6 кв.м.</t>
    </r>
  </si>
  <si>
    <r>
      <rPr>
        <sz val="10"/>
        <color indexed="10"/>
        <rFont val="Arial"/>
        <family val="2"/>
      </rPr>
      <t>15</t>
    </r>
    <r>
      <rPr>
        <sz val="10"/>
        <rFont val="Arial"/>
        <family val="2"/>
      </rPr>
      <t>.ОГУ " Особо охраняемые природные територии Челябинской области"</t>
    </r>
    <r>
      <rPr>
        <sz val="10"/>
        <color indexed="10"/>
        <rFont val="Arial"/>
        <family val="2"/>
      </rPr>
      <t>№2</t>
    </r>
    <r>
      <rPr>
        <sz val="10"/>
        <rFont val="Arial"/>
        <family val="2"/>
      </rPr>
      <t>,Площадь 13.5 кв.м</t>
    </r>
  </si>
  <si>
    <r>
      <rPr>
        <sz val="10"/>
        <color indexed="10"/>
        <rFont val="Arial"/>
        <family val="2"/>
      </rPr>
      <t>16</t>
    </r>
    <r>
      <rPr>
        <sz val="10"/>
        <rFont val="Arial"/>
        <family val="2"/>
      </rPr>
      <t xml:space="preserve">.Центр Государственной инспекции по маломерным судам Министерства РФ по делам гражданской обороны, чрезвычайным ситуациям и ликвидации последствий стихийных бедствий по Челябинской области </t>
    </r>
    <r>
      <rPr>
        <sz val="10"/>
        <color indexed="10"/>
        <rFont val="Arial"/>
        <family val="2"/>
      </rPr>
      <t>№8</t>
    </r>
    <r>
      <rPr>
        <sz val="10"/>
        <rFont val="Arial"/>
        <family val="2"/>
      </rPr>
      <t>,Площадь 21,6 кв.м.</t>
    </r>
  </si>
  <si>
    <t>15.Челябинская областная общественная организация реабилитированных граждан и лиц, пострадавших отполитических репрессий "За справдливость" №3,Площадь 13,5  кв.м.с 01.06.2008г неопределенный срок</t>
  </si>
  <si>
    <r>
      <rPr>
        <sz val="10"/>
        <color indexed="10"/>
        <rFont val="Arial"/>
        <family val="2"/>
      </rPr>
      <t>15</t>
    </r>
    <r>
      <rPr>
        <sz val="10"/>
        <rFont val="Arial"/>
        <family val="0"/>
      </rPr>
      <t xml:space="preserve">.Челябинская областная общественная организация реабилитированных граждан и лиц, пострадавших отполитических репрессий "За справдливость" </t>
    </r>
    <r>
      <rPr>
        <sz val="10"/>
        <color indexed="10"/>
        <rFont val="Arial"/>
        <family val="2"/>
      </rPr>
      <t>№3</t>
    </r>
    <r>
      <rPr>
        <sz val="10"/>
        <rFont val="Arial"/>
        <family val="0"/>
      </rPr>
      <t>,Площадь 13,5  кв.м.с 01.06.2008г неопределенный срок</t>
    </r>
  </si>
  <si>
    <r>
      <rPr>
        <sz val="10"/>
        <color indexed="10"/>
        <rFont val="Arial"/>
        <family val="2"/>
      </rPr>
      <t>16</t>
    </r>
    <r>
      <rPr>
        <sz val="10"/>
        <rFont val="Arial"/>
        <family val="2"/>
      </rPr>
      <t>.Межрегиональная общественная организация "Союз Советсских офицеров"</t>
    </r>
    <r>
      <rPr>
        <sz val="10"/>
        <color indexed="10"/>
        <rFont val="Arial"/>
        <family val="2"/>
      </rPr>
      <t>№11</t>
    </r>
    <r>
      <rPr>
        <sz val="10"/>
        <rFont val="Arial"/>
        <family val="2"/>
      </rPr>
      <t>,Площадь 18.2 кв.м,с 29.09.2009 Неопределенный срок</t>
    </r>
  </si>
  <si>
    <r>
      <rPr>
        <sz val="10"/>
        <color indexed="10"/>
        <rFont val="Arial"/>
        <family val="2"/>
      </rPr>
      <t>17</t>
    </r>
    <r>
      <rPr>
        <sz val="10"/>
        <rFont val="Arial"/>
        <family val="2"/>
      </rPr>
      <t xml:space="preserve">.Челябинское региональное отделение Палитическая партия "ЛДПР" </t>
    </r>
    <r>
      <rPr>
        <sz val="10"/>
        <color indexed="10"/>
        <rFont val="Arial"/>
        <family val="2"/>
      </rPr>
      <t>№9</t>
    </r>
    <r>
      <rPr>
        <sz val="10"/>
        <rFont val="Arial"/>
        <family val="2"/>
      </rPr>
      <t>,Площадь 23.7 кв.м,с 01.08.2009г Неопределенный срок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</si>
  <si>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.Гришина Наталья Михайловна </t>
    </r>
    <r>
      <rPr>
        <sz val="10"/>
        <color indexed="10"/>
        <rFont val="Arial"/>
        <family val="2"/>
      </rPr>
      <t>№47</t>
    </r>
    <r>
      <rPr>
        <sz val="10"/>
        <rFont val="Arial"/>
        <family val="2"/>
      </rPr>
      <t>,01.01.2006г. По 30.12.2011г,площадь 64,5 кв.м.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</si>
  <si>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.Брагина Татьяна Сергеевна </t>
    </r>
    <r>
      <rPr>
        <sz val="10"/>
        <color indexed="10"/>
        <rFont val="Arial"/>
        <family val="2"/>
      </rPr>
      <t>№33</t>
    </r>
    <r>
      <rPr>
        <sz val="10"/>
        <rFont val="Arial"/>
        <family val="0"/>
      </rPr>
      <t>, от 01.01.2010г. По 30.06.2015г., площадь 31,0 кв.м.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</si>
  <si>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.Белостоцкая Мария Петровна </t>
    </r>
    <r>
      <rPr>
        <sz val="10"/>
        <color indexed="10"/>
        <rFont val="Arial"/>
        <family val="2"/>
      </rPr>
      <t>№45</t>
    </r>
    <r>
      <rPr>
        <sz val="10"/>
        <rFont val="Arial"/>
        <family val="0"/>
      </rPr>
      <t>, от 17.12.2009-17.12.2012, площадь 9,3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</si>
  <si>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.Белостоцкая Мария Петровна </t>
    </r>
    <r>
      <rPr>
        <sz val="10"/>
        <color indexed="10"/>
        <rFont val="Arial"/>
        <family val="2"/>
      </rPr>
      <t>№83</t>
    </r>
    <r>
      <rPr>
        <sz val="10"/>
        <rFont val="Arial"/>
        <family val="0"/>
      </rPr>
      <t>, от 01.11.2010г по 15.07.2015г, площадь 31.1 кв.м.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</si>
  <si>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.Данилюк Ирина Михайловна </t>
    </r>
    <r>
      <rPr>
        <sz val="10"/>
        <color indexed="10"/>
        <rFont val="Arial"/>
        <family val="2"/>
      </rPr>
      <t>№35</t>
    </r>
    <r>
      <rPr>
        <sz val="10"/>
        <rFont val="Arial"/>
        <family val="0"/>
      </rPr>
      <t>, 05.05.2009-04.05.2012, площадь 8,8 кв.м.</t>
    </r>
  </si>
  <si>
    <r>
      <rPr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.Копырина Светлана Валерьевна </t>
    </r>
    <r>
      <rPr>
        <sz val="10"/>
        <color indexed="10"/>
        <rFont val="Arial"/>
        <family val="2"/>
      </rPr>
      <t>№36</t>
    </r>
    <r>
      <rPr>
        <sz val="10"/>
        <rFont val="Arial"/>
        <family val="2"/>
      </rPr>
      <t>, 01.01.2010г по 30.06.2015г, площадь 9,3 кв.м.</t>
    </r>
  </si>
  <si>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.Куницкая Наталья Ричардовна </t>
    </r>
    <r>
      <rPr>
        <sz val="10"/>
        <color indexed="10"/>
        <rFont val="Arial"/>
        <family val="2"/>
      </rPr>
      <t>№71</t>
    </r>
    <r>
      <rPr>
        <sz val="10"/>
        <rFont val="Arial"/>
        <family val="2"/>
      </rPr>
      <t>, 01.05.2010г по 31.12.2011,площадь  140,1 кв.м.</t>
    </r>
  </si>
  <si>
    <r>
      <rPr>
        <sz val="10"/>
        <color indexed="10"/>
        <rFont val="Arial"/>
        <family val="2"/>
      </rPr>
      <t>7</t>
    </r>
    <r>
      <rPr>
        <sz val="10"/>
        <rFont val="Arial"/>
        <family val="2"/>
      </rPr>
      <t xml:space="preserve">.Лукьянова Екатерина Александровна </t>
    </r>
    <r>
      <rPr>
        <sz val="10"/>
        <color indexed="10"/>
        <rFont val="Arial"/>
        <family val="2"/>
      </rPr>
      <t>№103</t>
    </r>
    <r>
      <rPr>
        <sz val="10"/>
        <rFont val="Arial"/>
        <family val="2"/>
      </rPr>
      <t>,01.04.2007г по 01.14.2012г,площадь 17,5 кв.м.</t>
    </r>
  </si>
  <si>
    <r>
      <rPr>
        <sz val="10"/>
        <color indexed="10"/>
        <rFont val="Arial"/>
        <family val="2"/>
      </rPr>
      <t>8</t>
    </r>
    <r>
      <rPr>
        <sz val="10"/>
        <rFont val="Arial"/>
        <family val="2"/>
      </rPr>
      <t xml:space="preserve">.Лукьянова Екатерина Александровна </t>
    </r>
    <r>
      <rPr>
        <sz val="10"/>
        <color indexed="10"/>
        <rFont val="Arial"/>
        <family val="2"/>
      </rPr>
      <t>№31</t>
    </r>
    <r>
      <rPr>
        <sz val="10"/>
        <rFont val="Arial"/>
        <family val="2"/>
      </rPr>
      <t>,17.12.2009-30.06.2015, площадь 28,3 кв.м.</t>
    </r>
  </si>
  <si>
    <r>
      <rPr>
        <sz val="10"/>
        <color indexed="10"/>
        <rFont val="Arial"/>
        <family val="2"/>
      </rPr>
      <t>9</t>
    </r>
    <r>
      <rPr>
        <sz val="10"/>
        <rFont val="Arial"/>
        <family val="2"/>
      </rPr>
      <t xml:space="preserve">.Полухина Галина Ивановна </t>
    </r>
    <r>
      <rPr>
        <sz val="10"/>
        <color indexed="10"/>
        <rFont val="Arial"/>
        <family val="2"/>
      </rPr>
      <t>№31</t>
    </r>
    <r>
      <rPr>
        <sz val="10"/>
        <rFont val="Arial"/>
        <family val="2"/>
      </rPr>
      <t>,01.01.2010г по 30.06.2015,площадь 8,4 кв.м.</t>
    </r>
  </si>
  <si>
    <r>
      <rPr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.Почтарева Татьяна Николаевна </t>
    </r>
    <r>
      <rPr>
        <sz val="10"/>
        <color indexed="10"/>
        <rFont val="Arial"/>
        <family val="2"/>
      </rPr>
      <t>№17</t>
    </r>
    <r>
      <rPr>
        <sz val="10"/>
        <rFont val="Arial"/>
        <family val="0"/>
      </rPr>
      <t>,01.01.2010г по 30.06.2015,площадь 19,7 кв.м.</t>
    </r>
  </si>
  <si>
    <r>
      <rPr>
        <sz val="10"/>
        <color indexed="10"/>
        <rFont val="Arial"/>
        <family val="2"/>
      </rPr>
      <t>11</t>
    </r>
    <r>
      <rPr>
        <sz val="10"/>
        <rFont val="Arial"/>
        <family val="2"/>
      </rPr>
      <t xml:space="preserve">.Сергеев Олег Викторович </t>
    </r>
    <r>
      <rPr>
        <sz val="10"/>
        <color indexed="10"/>
        <rFont val="Arial"/>
        <family val="2"/>
      </rPr>
      <t>№39</t>
    </r>
    <r>
      <rPr>
        <sz val="10"/>
        <rFont val="Arial"/>
        <family val="2"/>
      </rPr>
      <t>,01.01.2010г по 30.06.2015,площадь 24,0 кв.м.</t>
    </r>
  </si>
  <si>
    <r>
      <rPr>
        <sz val="10"/>
        <color indexed="10"/>
        <rFont val="Arial"/>
        <family val="2"/>
      </rPr>
      <t>12</t>
    </r>
    <r>
      <rPr>
        <sz val="10"/>
        <rFont val="Arial"/>
        <family val="0"/>
      </rPr>
      <t xml:space="preserve">.Хабиббулина Татьяна Владимировна </t>
    </r>
    <r>
      <rPr>
        <sz val="10"/>
        <color indexed="10"/>
        <rFont val="Arial"/>
        <family val="2"/>
      </rPr>
      <t>№79</t>
    </r>
    <r>
      <rPr>
        <sz val="10"/>
        <rFont val="Arial"/>
        <family val="0"/>
      </rPr>
      <t>,01.10.2010 по 30.09.2015, площадь 30.6 кв.м.</t>
    </r>
  </si>
  <si>
    <r>
      <rPr>
        <sz val="10"/>
        <color indexed="10"/>
        <rFont val="Arial"/>
        <family val="2"/>
      </rPr>
      <t>13</t>
    </r>
    <r>
      <rPr>
        <sz val="10"/>
        <rFont val="Arial"/>
        <family val="2"/>
      </rPr>
      <t xml:space="preserve">.Черных Наталья Евгеньевна </t>
    </r>
    <r>
      <rPr>
        <sz val="10"/>
        <color indexed="10"/>
        <rFont val="Arial"/>
        <family val="2"/>
      </rPr>
      <t>№22</t>
    </r>
    <r>
      <rPr>
        <sz val="10"/>
        <rFont val="Arial"/>
        <family val="2"/>
      </rPr>
      <t>,01.01.2010г по 30.06.2015г,площадь 14,5 кв.м.</t>
    </r>
  </si>
  <si>
    <r>
      <rPr>
        <sz val="10"/>
        <color indexed="10"/>
        <rFont val="Arial"/>
        <family val="2"/>
      </rPr>
      <t>14</t>
    </r>
    <r>
      <rPr>
        <sz val="10"/>
        <rFont val="Arial"/>
        <family val="2"/>
      </rPr>
      <t xml:space="preserve">.ООО "ИНТЕРТРЕЙ" </t>
    </r>
    <r>
      <rPr>
        <sz val="10"/>
        <color indexed="10"/>
        <rFont val="Arial"/>
        <family val="2"/>
      </rPr>
      <t>№4</t>
    </r>
    <r>
      <rPr>
        <sz val="10"/>
        <rFont val="Arial"/>
        <family val="2"/>
      </rPr>
      <t>,01.01.2010г по 31.12.2011г,площадь 18,5 кв.м.</t>
    </r>
  </si>
  <si>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Аверьянова Любовь Гурьевна </t>
    </r>
    <r>
      <rPr>
        <sz val="10"/>
        <color indexed="10"/>
        <rFont val="Arial"/>
        <family val="2"/>
      </rPr>
      <t>№23</t>
    </r>
    <r>
      <rPr>
        <sz val="10"/>
        <rFont val="Arial"/>
        <family val="2"/>
      </rPr>
      <t>,01.01.2010г по 30.06.2015,площадь  39,2 кв.м.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</si>
  <si>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.Роднов Александр Николаевич </t>
    </r>
    <r>
      <rPr>
        <sz val="10"/>
        <color indexed="10"/>
        <rFont val="Arial"/>
        <family val="2"/>
      </rPr>
      <t>№46</t>
    </r>
    <r>
      <rPr>
        <sz val="10"/>
        <rFont val="Arial"/>
        <family val="0"/>
      </rPr>
      <t>,01.06.2009-01.06.2011,площадь 39,4 кв.м.</t>
    </r>
  </si>
  <si>
    <t>Брусницын А.В.</t>
  </si>
  <si>
    <t>Дыщаева О.С.</t>
  </si>
  <si>
    <t>Короткова М.А.</t>
  </si>
  <si>
    <t>Мазеев Н.А.</t>
  </si>
  <si>
    <t>Малышев Д.С.</t>
  </si>
  <si>
    <t>ОАО Челябинскгазком</t>
  </si>
  <si>
    <t>ООО Уралавто</t>
  </si>
  <si>
    <t>Всего</t>
  </si>
  <si>
    <t>Финансово-экономические показатели городского округа (Муниципального района)</t>
  </si>
  <si>
    <t>Данные о задолжености по арендной плате за использование муниципального имущества, всего (млн.руб)</t>
  </si>
  <si>
    <t>на 01.04.2011</t>
  </si>
  <si>
    <t>на 01.01.2011</t>
  </si>
  <si>
    <t>% роста</t>
  </si>
  <si>
    <t>Откл +-</t>
  </si>
  <si>
    <t>в т.ч. По основным недоимщикам</t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</si>
  <si>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.Широких Сегей Николаевич </t>
    </r>
    <r>
      <rPr>
        <sz val="10"/>
        <color indexed="10"/>
        <rFont val="Arial"/>
        <family val="2"/>
      </rPr>
      <t>№52</t>
    </r>
    <r>
      <rPr>
        <sz val="10"/>
        <rFont val="Arial"/>
        <family val="2"/>
      </rPr>
      <t>,01.01.2009г  по 31.12.2011г,площадь 39,3 кв.м.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</si>
  <si>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.Фонд развития и поддержки молодежи "Кадровый резерв" </t>
    </r>
    <r>
      <rPr>
        <sz val="10"/>
        <color indexed="10"/>
        <rFont val="Arial"/>
        <family val="2"/>
      </rPr>
      <t>№12</t>
    </r>
    <r>
      <rPr>
        <sz val="10"/>
        <rFont val="Arial"/>
        <family val="2"/>
      </rPr>
      <t>,Площадь 57.2 кв.м,с 25.12.2009г Неопределенный срок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</si>
  <si>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.Гравикова Татьяна Юрьевна </t>
    </r>
    <r>
      <rPr>
        <sz val="10"/>
        <color indexed="10"/>
        <rFont val="Arial"/>
        <family val="2"/>
      </rPr>
      <t>№21</t>
    </r>
    <r>
      <rPr>
        <sz val="10"/>
        <rFont val="Arial"/>
        <family val="2"/>
      </rPr>
      <t>,01.01.2010г. По 30.06.2015г, площадь 33,3 кв.м.</t>
    </r>
  </si>
  <si>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 xml:space="preserve">Иеске Леонид Альфредович </t>
    </r>
    <r>
      <rPr>
        <sz val="10"/>
        <color indexed="10"/>
        <rFont val="Arial"/>
        <family val="2"/>
      </rPr>
      <t>№27</t>
    </r>
    <r>
      <rPr>
        <sz val="10"/>
        <rFont val="Arial"/>
        <family val="2"/>
      </rPr>
      <t>,01.01.2008г по 31.12.2013г,площадь 116,4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</si>
  <si>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.Коровкина Ирина Анатольевна </t>
    </r>
    <r>
      <rPr>
        <sz val="10"/>
        <color indexed="10"/>
        <rFont val="Arial"/>
        <family val="2"/>
      </rPr>
      <t>№58</t>
    </r>
    <r>
      <rPr>
        <sz val="10"/>
        <rFont val="Arial"/>
        <family val="0"/>
      </rPr>
      <t>,05.11.2009-05.11.2012,площадь 28,7 кв.м.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</si>
  <si>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.Марченков Сергей Владимирович </t>
    </r>
    <r>
      <rPr>
        <sz val="10"/>
        <color indexed="10"/>
        <rFont val="Arial"/>
        <family val="2"/>
      </rPr>
      <t>№3</t>
    </r>
    <r>
      <rPr>
        <sz val="10"/>
        <rFont val="Arial"/>
        <family val="2"/>
      </rPr>
      <t>,01.01.2010г по 30.12.2011г,площадь 14,4 кв.м.</t>
    </r>
  </si>
  <si>
    <r>
      <rPr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.Харисламова Зоя Павловна </t>
    </r>
    <r>
      <rPr>
        <sz val="10"/>
        <color indexed="10"/>
        <rFont val="Arial"/>
        <family val="2"/>
      </rPr>
      <t>№24</t>
    </r>
    <r>
      <rPr>
        <sz val="10"/>
        <rFont val="Arial"/>
        <family val="2"/>
      </rPr>
      <t>,01.01.2010г по 30.06.2015,площадь 38,2 кв.м.</t>
    </r>
  </si>
  <si>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.Харисламова Зоя Павловна </t>
    </r>
    <r>
      <rPr>
        <sz val="10"/>
        <color indexed="10"/>
        <rFont val="Arial"/>
        <family val="2"/>
      </rPr>
      <t>№41</t>
    </r>
    <r>
      <rPr>
        <sz val="10"/>
        <rFont val="Arial"/>
        <family val="2"/>
      </rPr>
      <t>,05.05.2009г по 04.05.2012,площадь 38,2 кв.м.</t>
    </r>
  </si>
  <si>
    <r>
      <rPr>
        <sz val="10"/>
        <color indexed="10"/>
        <rFont val="Arial"/>
        <family val="2"/>
      </rPr>
      <t>10</t>
    </r>
    <r>
      <rPr>
        <sz val="10"/>
        <rFont val="Arial"/>
        <family val="2"/>
      </rPr>
      <t xml:space="preserve">.ООО "Альфа" </t>
    </r>
    <r>
      <rPr>
        <sz val="10"/>
        <color indexed="10"/>
        <rFont val="Arial"/>
        <family val="2"/>
      </rPr>
      <t>№5/34</t>
    </r>
    <r>
      <rPr>
        <sz val="10"/>
        <rFont val="Arial"/>
        <family val="2"/>
      </rPr>
      <t>,01.01.2010г по 30.12.2011,площадь 81,0 кв.м.</t>
    </r>
  </si>
  <si>
    <r>
      <rPr>
        <sz val="10"/>
        <color indexed="10"/>
        <rFont val="Arial"/>
        <family val="2"/>
      </rPr>
      <t>11</t>
    </r>
    <r>
      <rPr>
        <sz val="10"/>
        <rFont val="Arial"/>
        <family val="2"/>
      </rPr>
      <t xml:space="preserve">.Некоммерческая организация Благотворительных фонд "Независемость" </t>
    </r>
    <r>
      <rPr>
        <sz val="10"/>
        <color indexed="10"/>
        <rFont val="Arial"/>
        <family val="2"/>
      </rPr>
      <t>№10</t>
    </r>
    <r>
      <rPr>
        <sz val="10"/>
        <rFont val="Arial"/>
        <family val="2"/>
      </rPr>
      <t>,Площадь 51.5 кв.м,с 10.09.2009 по Неопределенный срок</t>
    </r>
  </si>
  <si>
    <r>
      <rPr>
        <sz val="10"/>
        <color indexed="10"/>
        <rFont val="Arial"/>
        <family val="2"/>
      </rPr>
      <t>12</t>
    </r>
    <r>
      <rPr>
        <sz val="10"/>
        <rFont val="Arial"/>
        <family val="2"/>
      </rPr>
      <t xml:space="preserve">.Отдел внутренних дел города Чебаркуля и Чебаркульского района </t>
    </r>
    <r>
      <rPr>
        <sz val="10"/>
        <color indexed="10"/>
        <rFont val="Arial"/>
        <family val="2"/>
      </rPr>
      <t>№33</t>
    </r>
    <r>
      <rPr>
        <sz val="10"/>
        <rFont val="Arial"/>
        <family val="2"/>
      </rPr>
      <t>,Площадь 23,0 кв.м.,с 01.11.2006г по неопределенный срок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</si>
  <si>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.Ладыгина Елена Викторовна </t>
    </r>
    <r>
      <rPr>
        <sz val="10"/>
        <color indexed="10"/>
        <rFont val="Arial"/>
        <family val="2"/>
      </rPr>
      <t>№38</t>
    </r>
    <r>
      <rPr>
        <sz val="10"/>
        <rFont val="Arial"/>
        <family val="2"/>
      </rPr>
      <t>,01.01.2010г по 30.06.2015г,площадь 36,2 кв.м.</t>
    </r>
  </si>
  <si>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 xml:space="preserve">Сапач Надежда Адольфовна </t>
    </r>
    <r>
      <rPr>
        <sz val="10"/>
        <color indexed="10"/>
        <rFont val="Arial"/>
        <family val="2"/>
      </rPr>
      <t>№59</t>
    </r>
    <r>
      <rPr>
        <sz val="10"/>
        <rFont val="Arial"/>
        <family val="2"/>
      </rPr>
      <t>,11.01.2009-11.01.2013,площадь 115,0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</si>
  <si>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.Фудэльман Анжелика Николаевна </t>
    </r>
    <r>
      <rPr>
        <sz val="10"/>
        <color indexed="10"/>
        <rFont val="Arial"/>
        <family val="2"/>
      </rPr>
      <t>№14</t>
    </r>
    <r>
      <rPr>
        <sz val="10"/>
        <rFont val="Arial"/>
        <family val="2"/>
      </rPr>
      <t>,01.01.2010 г по 30.06.2015г.,площадь 27,9 кв.м.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</si>
  <si>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.Главное управление Федеральной регистрационной службы по Челябинской области </t>
    </r>
    <r>
      <rPr>
        <sz val="10"/>
        <color indexed="10"/>
        <rFont val="Arial"/>
        <family val="2"/>
      </rPr>
      <t>№6</t>
    </r>
    <r>
      <rPr>
        <sz val="10"/>
        <rFont val="Arial"/>
        <family val="2"/>
      </rPr>
      <t>,Площадь 212.6 кв.м,01.01.2006г по неопределенный срок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</si>
  <si>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.Короткова Мария Александровна </t>
    </r>
    <r>
      <rPr>
        <sz val="10"/>
        <color indexed="10"/>
        <rFont val="Arial"/>
        <family val="2"/>
      </rPr>
      <t>№5</t>
    </r>
    <r>
      <rPr>
        <sz val="10"/>
        <rFont val="Arial"/>
        <family val="2"/>
      </rPr>
      <t>,15.03.2011г - 14.03.2016г.плошадью 86.4 кв.м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</si>
  <si>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.Короткова Мария Александровна </t>
    </r>
    <r>
      <rPr>
        <sz val="10"/>
        <color indexed="10"/>
        <rFont val="Arial"/>
        <family val="2"/>
      </rPr>
      <t>№108</t>
    </r>
    <r>
      <rPr>
        <sz val="10"/>
        <rFont val="Arial"/>
        <family val="2"/>
      </rPr>
      <t>,01.10.2006г по 01.10.2011г,площадь 194,1 кв.м.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</si>
  <si>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.Кузнецов Владислав Юрьевич </t>
    </r>
    <r>
      <rPr>
        <sz val="10"/>
        <color indexed="10"/>
        <rFont val="Arial"/>
        <family val="2"/>
      </rPr>
      <t>№43</t>
    </r>
    <r>
      <rPr>
        <sz val="10"/>
        <rFont val="Arial"/>
        <family val="2"/>
      </rPr>
      <t>,01.01.2010г по 30.06.2015,площадь 12,2 кв.м.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</si>
  <si>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.Малышев Дмитрий Сергеевич </t>
    </r>
    <r>
      <rPr>
        <sz val="10"/>
        <color indexed="10"/>
        <rFont val="Arial"/>
        <family val="2"/>
      </rPr>
      <t>№36</t>
    </r>
    <r>
      <rPr>
        <sz val="10"/>
        <rFont val="Arial"/>
        <family val="2"/>
      </rPr>
      <t>,01.01.2006г по 30.12.2011г, площадь 128,8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</si>
  <si>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.Хомутов Владимир Иванович </t>
    </r>
    <r>
      <rPr>
        <sz val="10"/>
        <color indexed="10"/>
        <rFont val="Arial"/>
        <family val="2"/>
      </rPr>
      <t>№84</t>
    </r>
    <r>
      <rPr>
        <sz val="10"/>
        <rFont val="Arial"/>
        <family val="2"/>
      </rPr>
      <t>,24.12.10г по 30.06.2015г.,площадь-11,5 кв.м.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</si>
  <si>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.ЗАО Чебаркульэнерго </t>
    </r>
    <r>
      <rPr>
        <sz val="10"/>
        <color indexed="10"/>
        <rFont val="Arial"/>
        <family val="2"/>
      </rPr>
      <t>№82</t>
    </r>
    <r>
      <rPr>
        <sz val="10"/>
        <rFont val="Arial"/>
        <family val="2"/>
      </rPr>
      <t>,05.10.10г 31.12.2011г.площадь 22,2 кв.м.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</si>
  <si>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.Управление Роснедвижимости по Челябинской области </t>
    </r>
    <r>
      <rPr>
        <sz val="10"/>
        <color indexed="10"/>
        <rFont val="Arial"/>
        <family val="2"/>
      </rPr>
      <t>№19</t>
    </r>
    <r>
      <rPr>
        <sz val="10"/>
        <rFont val="Arial"/>
        <family val="2"/>
      </rPr>
      <t xml:space="preserve">,Площадь 111 кв.м.,с 05.08.2005 неопределенный срок 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</si>
  <si>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.АНО "Южноуралец </t>
    </r>
    <r>
      <rPr>
        <sz val="10"/>
        <color indexed="10"/>
        <rFont val="Arial"/>
        <family val="2"/>
      </rPr>
      <t>№81</t>
    </r>
    <r>
      <rPr>
        <sz val="10"/>
        <rFont val="Arial"/>
        <family val="2"/>
      </rPr>
      <t>",04.10.10 - 30.12.2011г.площадь 38.4 кв.м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</si>
  <si>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.Безменова Надежда Викторовна </t>
    </r>
    <r>
      <rPr>
        <sz val="10"/>
        <color indexed="10"/>
        <rFont val="Arial"/>
        <family val="2"/>
      </rPr>
      <t>№56</t>
    </r>
    <r>
      <rPr>
        <sz val="10"/>
        <rFont val="Arial"/>
        <family val="2"/>
      </rPr>
      <t>,01.01.2011г. по 30.06.2015г.площадь 125,4 кв.м.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</si>
  <si>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.Дышаева Ольга Сергеевна </t>
    </r>
    <r>
      <rPr>
        <sz val="10"/>
        <color indexed="10"/>
        <rFont val="Arial"/>
        <family val="2"/>
      </rPr>
      <t>№124</t>
    </r>
    <r>
      <rPr>
        <sz val="10"/>
        <rFont val="Arial"/>
        <family val="2"/>
      </rPr>
      <t>,16.10.2007г по 15.10.2012г.площадь 252,2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</si>
  <si>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.Малышев Дмитрий Сергеевич </t>
    </r>
    <r>
      <rPr>
        <sz val="10"/>
        <color indexed="10"/>
        <rFont val="Arial"/>
        <family val="2"/>
      </rPr>
      <t>№57</t>
    </r>
    <r>
      <rPr>
        <sz val="10"/>
        <rFont val="Arial"/>
        <family val="2"/>
      </rPr>
      <t>,01.01.2010г по 30.06.2015г,площадь 99,8 кв.м.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</si>
  <si>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.ООО Управляющая компания "РОС" </t>
    </r>
    <r>
      <rPr>
        <sz val="10"/>
        <color indexed="10"/>
        <rFont val="Arial"/>
        <family val="2"/>
      </rPr>
      <t>№44</t>
    </r>
    <r>
      <rPr>
        <sz val="10"/>
        <rFont val="Arial"/>
        <family val="2"/>
      </rPr>
      <t>, 25.05.2009-25.05.2011, площадь 49,3 кв.м.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</si>
  <si>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.ОАО "Армада-Аутдор" </t>
    </r>
    <r>
      <rPr>
        <sz val="10"/>
        <color indexed="10"/>
        <rFont val="Arial"/>
        <family val="2"/>
      </rPr>
      <t>№44</t>
    </r>
    <r>
      <rPr>
        <sz val="10"/>
        <rFont val="Arial"/>
        <family val="2"/>
      </rPr>
      <t>,01.01.2010г по 30.06.2015,площадь 25,9 кв.м.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</si>
  <si>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.ООО "Инолд-Ком" </t>
    </r>
    <r>
      <rPr>
        <sz val="10"/>
        <color indexed="10"/>
        <rFont val="Arial"/>
        <family val="2"/>
      </rPr>
      <t>№77</t>
    </r>
    <r>
      <rPr>
        <sz val="10"/>
        <rFont val="Arial"/>
        <family val="2"/>
      </rPr>
      <t>,12.07.2010-30.06.2015,площадь 14,6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</si>
  <si>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.ФГУП "Ростехинвентаризация" </t>
    </r>
    <r>
      <rPr>
        <sz val="10"/>
        <color indexed="10"/>
        <rFont val="Arial"/>
        <family val="2"/>
      </rPr>
      <t>№30</t>
    </r>
    <r>
      <rPr>
        <sz val="10"/>
        <rFont val="Arial"/>
        <family val="2"/>
      </rPr>
      <t>,31.12.2007-31.12.2012, площадь 73.3 кв.м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</si>
  <si>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.ФГУ "Земельная кадастровая палата" </t>
    </r>
    <r>
      <rPr>
        <sz val="10"/>
        <color indexed="10"/>
        <rFont val="Arial"/>
        <family val="2"/>
      </rPr>
      <t>№7</t>
    </r>
    <r>
      <rPr>
        <sz val="10"/>
        <rFont val="Arial"/>
        <family val="2"/>
      </rPr>
      <t>,Площадь 80.2 кв.м,31.12.2008г Неопределенный срок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</si>
  <si>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.Фонд развития и поддержки молодежи "Кадровый резерв" </t>
    </r>
    <r>
      <rPr>
        <sz val="10"/>
        <color indexed="10"/>
        <rFont val="Arial"/>
        <family val="2"/>
      </rPr>
      <t>№3</t>
    </r>
    <r>
      <rPr>
        <sz val="10"/>
        <rFont val="Arial"/>
        <family val="0"/>
      </rPr>
      <t>, Площадь 44.4 кв.м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</si>
  <si>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.Голышев Денис Юрьевич </t>
    </r>
    <r>
      <rPr>
        <sz val="10"/>
        <color indexed="10"/>
        <rFont val="Arial"/>
        <family val="2"/>
      </rPr>
      <t>№119</t>
    </r>
    <r>
      <rPr>
        <sz val="10"/>
        <rFont val="Arial"/>
        <family val="2"/>
      </rPr>
      <t>,01.08.2005г. На 25 лет,площадь 316,8 кв.м.</t>
    </r>
  </si>
  <si>
    <t>Нежилое помещение, Карпенко 8-А, площадь 77.30кв.м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</si>
  <si>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.Задемидько Валерий Николаевич, </t>
    </r>
    <r>
      <rPr>
        <sz val="10"/>
        <color indexed="10"/>
        <rFont val="Arial"/>
        <family val="2"/>
      </rPr>
      <t>№ 53</t>
    </r>
    <r>
      <rPr>
        <sz val="10"/>
        <rFont val="Arial"/>
        <family val="2"/>
      </rPr>
      <t xml:space="preserve"> от 01.01.2010г по 30.06.2015, площадь 77,3 кв.м.</t>
    </r>
  </si>
  <si>
    <t>Нежилое помещение, Суворова 20, площадь 751.70кв.м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</si>
  <si>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.ООО "Авто-Гранд",</t>
    </r>
    <r>
      <rPr>
        <sz val="10"/>
        <color indexed="10"/>
        <rFont val="Arial"/>
        <family val="2"/>
      </rPr>
      <t>№ 54</t>
    </r>
    <r>
      <rPr>
        <sz val="10"/>
        <rFont val="Arial"/>
        <family val="2"/>
      </rPr>
      <t xml:space="preserve">  от 01.01.2010г по 30.06.2015,площадь 18,3 кв.м.</t>
    </r>
  </si>
  <si>
    <t>Нежилое помещение, Мира 18, площадь 945.10 кв.м</t>
  </si>
  <si>
    <t>1.Телицына Ольга Николаевна,№3 от 15.03.2011г - 14.03.2016г.,Пл = 25.3 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</si>
  <si>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.Телицына Ольга Николаевна,</t>
    </r>
    <r>
      <rPr>
        <sz val="10"/>
        <color indexed="10"/>
        <rFont val="Arial"/>
        <family val="2"/>
      </rPr>
      <t>№3</t>
    </r>
    <r>
      <rPr>
        <sz val="10"/>
        <rFont val="Arial"/>
        <family val="2"/>
      </rPr>
      <t xml:space="preserve"> от 15.03.2011г - 14.03.2016г.,Пл = 25.3 кв.м</t>
    </r>
  </si>
  <si>
    <t>№4 от 15.03.2011 - 14.03.2016г.</t>
  </si>
  <si>
    <t>2.ПК "Жизнь с Диабетом,№4 от 15.03.2011 - 14.03.2016г,Пл=30.1кв.м</t>
  </si>
  <si>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ПК "Жизнь с Диабетом,</t>
    </r>
    <r>
      <rPr>
        <sz val="10"/>
        <color indexed="10"/>
        <rFont val="Arial"/>
        <family val="2"/>
      </rPr>
      <t>№4</t>
    </r>
    <r>
      <rPr>
        <sz val="10"/>
        <rFont val="Arial"/>
        <family val="2"/>
      </rPr>
      <t xml:space="preserve"> от 15.03.2011 - 14.03.2016г,Пл=30.1кв.м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</si>
  <si>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>.ООО ЧОП "Каскад",</t>
    </r>
    <r>
      <rPr>
        <sz val="10"/>
        <color indexed="10"/>
        <rFont val="Arial"/>
        <family val="2"/>
      </rPr>
      <t>№1</t>
    </r>
    <r>
      <rPr>
        <sz val="10"/>
        <rFont val="Arial"/>
        <family val="2"/>
      </rPr>
      <t xml:space="preserve"> от 15.03.2011 - 14.03.2016г.,ул.Мира 18 Пл.=22.1кв.м</t>
    </r>
  </si>
  <si>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>.ООО "Антарес",</t>
    </r>
    <r>
      <rPr>
        <sz val="10"/>
        <color indexed="10"/>
        <rFont val="Arial"/>
        <family val="2"/>
      </rPr>
      <t>№2</t>
    </r>
    <r>
      <rPr>
        <sz val="10"/>
        <rFont val="Arial"/>
        <family val="2"/>
      </rPr>
      <t xml:space="preserve"> от 15.03.2011 по 14.03.2016г,S=30,1кв.м</t>
    </r>
  </si>
  <si>
    <r>
      <rPr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.Управление Федеральной службы судебных приставов по Челябинской области </t>
    </r>
    <r>
      <rPr>
        <sz val="10"/>
        <color indexed="10"/>
        <rFont val="Arial"/>
        <family val="2"/>
      </rPr>
      <t>№2</t>
    </r>
    <r>
      <rPr>
        <sz val="10"/>
        <rFont val="Arial"/>
        <family val="2"/>
      </rPr>
      <t>,Площадь 212.3 кв.м.,с 01.04.2011г Неопределенный срок</t>
    </r>
  </si>
  <si>
    <r>
      <rPr>
        <sz val="10"/>
        <color indexed="10"/>
        <rFont val="Arial"/>
        <family val="2"/>
      </rPr>
      <t>6.</t>
    </r>
    <r>
      <rPr>
        <sz val="10"/>
        <rFont val="Arial"/>
        <family val="2"/>
      </rPr>
      <t xml:space="preserve">ОВД по Чебаркульскому городскому округу и Чебаркульскому муниципальному району. </t>
    </r>
    <r>
      <rPr>
        <sz val="10"/>
        <color indexed="10"/>
        <rFont val="Arial"/>
        <family val="2"/>
      </rPr>
      <t>№1</t>
    </r>
    <r>
      <rPr>
        <sz val="10"/>
        <rFont val="Arial"/>
        <family val="2"/>
      </rPr>
      <t>,Площадь 164.1кв.м,с 01.01.2011 по 31.12.2011г.</t>
    </r>
  </si>
  <si>
    <t>7.МУ "Администрация Чебаркульского муниципального района" №2,Площадь 20.9 кв.м,с 01.12.2010г Неопределенный срок</t>
  </si>
  <si>
    <r>
      <rPr>
        <sz val="10"/>
        <color indexed="10"/>
        <rFont val="Arial"/>
        <family val="2"/>
      </rPr>
      <t>7.</t>
    </r>
    <r>
      <rPr>
        <sz val="10"/>
        <rFont val="Arial"/>
        <family val="2"/>
      </rPr>
      <t xml:space="preserve">МУ "Администрация Чебаркульского муниципального района" </t>
    </r>
    <r>
      <rPr>
        <sz val="10"/>
        <color indexed="10"/>
        <rFont val="Arial"/>
        <family val="2"/>
      </rPr>
      <t>№2</t>
    </r>
    <r>
      <rPr>
        <sz val="10"/>
        <rFont val="Arial"/>
        <family val="2"/>
      </rPr>
      <t>,Площадь 20.9 кв.м,с 01.12.2010г Неопределенный срок</t>
    </r>
  </si>
  <si>
    <r>
      <rPr>
        <sz val="10"/>
        <color indexed="10"/>
        <rFont val="Arial"/>
        <family val="2"/>
      </rPr>
      <t>8</t>
    </r>
    <r>
      <rPr>
        <sz val="10"/>
        <rFont val="Arial"/>
        <family val="2"/>
      </rPr>
      <t>.ФБУ "Межрайонная уголовно-исполнительная инспекция</t>
    </r>
    <r>
      <rPr>
        <sz val="10"/>
        <color indexed="10"/>
        <rFont val="Arial"/>
        <family val="2"/>
      </rPr>
      <t xml:space="preserve"> №7</t>
    </r>
    <r>
      <rPr>
        <sz val="10"/>
        <rFont val="Arial"/>
        <family val="2"/>
      </rPr>
      <t>. Главного управление Федеральной службы исполнения наказание по Челябинской области" №1,Площадь 232.8 кв.м.,с 01.12.2010г Неопределенный срок</t>
    </r>
  </si>
  <si>
    <r>
      <rPr>
        <sz val="10"/>
        <color indexed="10"/>
        <rFont val="Arial"/>
        <family val="2"/>
      </rPr>
      <t>9</t>
    </r>
    <r>
      <rPr>
        <sz val="10"/>
        <rFont val="Arial"/>
        <family val="2"/>
      </rPr>
      <t xml:space="preserve">.Управление Федеральной службы РФ по контролю за оборотом наркотиков по Челябинской области </t>
    </r>
    <r>
      <rPr>
        <sz val="10"/>
        <color indexed="10"/>
        <rFont val="Arial"/>
        <family val="2"/>
      </rPr>
      <t>№3</t>
    </r>
    <r>
      <rPr>
        <sz val="10"/>
        <rFont val="Arial"/>
        <family val="2"/>
      </rPr>
      <t>,Площадь 17.55 кв.м,с 10.09.2009 по Неопределенный срок</t>
    </r>
  </si>
  <si>
    <t>Железный павильон,пл.Комсомольская у дома по Ленина 31, площадь 19кв.м.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</si>
  <si>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.ОВД г.Чебаркуля и Чебаркульского района </t>
    </r>
    <r>
      <rPr>
        <sz val="10"/>
        <color indexed="10"/>
        <rFont val="Arial"/>
        <family val="2"/>
      </rPr>
      <t>№2</t>
    </r>
    <r>
      <rPr>
        <sz val="10"/>
        <rFont val="Arial"/>
        <family val="2"/>
      </rPr>
      <t>,Площадь 19.0 кв.м,с 01.05.2008г по неопределенный срок</t>
    </r>
  </si>
  <si>
    <t>Нежилое здание, Суворова 6, площадь 227.30 кв.м.</t>
  </si>
  <si>
    <t>Нежилое помещение (1этаж), Мисяш 2029 км.д9, площадь 295.40кв.м</t>
  </si>
  <si>
    <t>Нежилое помещение, Ленина 26 (туб.кабинет) пом.№2, площадь 78.60кв.м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</si>
  <si>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.Государственное учреждение здравоохранения "Областной противотуберкулезный диспансер № 10" договор </t>
    </r>
    <r>
      <rPr>
        <sz val="10"/>
        <color indexed="10"/>
        <rFont val="Arial"/>
        <family val="2"/>
      </rPr>
      <t>№24</t>
    </r>
    <r>
      <rPr>
        <sz val="10"/>
        <rFont val="Arial"/>
        <family val="2"/>
      </rPr>
      <t>,Площадь 78.6 кв.м,с 01.09.2006г по неопределеннй срок</t>
    </r>
  </si>
  <si>
    <t>Нежилое помещение, Суворова 33, площадь 122,30 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</si>
  <si>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.ООО "Полиграф,</t>
    </r>
    <r>
      <rPr>
        <sz val="10"/>
        <color indexed="10"/>
        <rFont val="Arial"/>
        <family val="2"/>
      </rPr>
      <t>№ 15</t>
    </r>
    <r>
      <rPr>
        <sz val="10"/>
        <rFont val="Arial"/>
        <family val="2"/>
      </rPr>
      <t xml:space="preserve"> от 01.01.2010г по  30.12.2010,площадь 122,3 кв.им</t>
    </r>
  </si>
  <si>
    <t>Нежелое помещение ПРУ, Мира 1-А, площадь 272.90кв.м</t>
  </si>
  <si>
    <t>1.МУ Администрация Чеб.мун. Района,№ 122 от 01.11.2007г неопределенный срок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</si>
  <si>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.МУ Администрация Чеб.мун. Района,</t>
    </r>
    <r>
      <rPr>
        <sz val="10"/>
        <color indexed="10"/>
        <rFont val="Arial"/>
        <family val="2"/>
      </rPr>
      <t>№ 122</t>
    </r>
    <r>
      <rPr>
        <sz val="10"/>
        <rFont val="Arial"/>
        <family val="2"/>
      </rPr>
      <t xml:space="preserve"> от 01.11.2007г неопределенный срок</t>
    </r>
  </si>
  <si>
    <t>Нежилое помещение, Ленина 38,Площадь 83кв.м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</si>
  <si>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.Челябинская областная организация Общероссийской организации инвалидов "Всеросийского ордена Трудового Красного Знамени общества слепых" </t>
    </r>
    <r>
      <rPr>
        <sz val="10"/>
        <color indexed="10"/>
        <rFont val="Arial"/>
        <family val="2"/>
      </rPr>
      <t>№7</t>
    </r>
    <r>
      <rPr>
        <sz val="10"/>
        <rFont val="Arial"/>
        <family val="2"/>
      </rPr>
      <t>,Площадь 83 кв.м,с 22.09.2008г Неопределенный срок</t>
    </r>
  </si>
  <si>
    <t>Нежилое помещение ПРУ, Октябрьская 7-В, площадь 335 кв.м</t>
  </si>
  <si>
    <t>1.ООО УралСвязьКом,№ 80 от 08.10.10г по 08.10.12,площадь 38.4кв.м</t>
  </si>
  <si>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>ООО УралСвязьКом,</t>
    </r>
    <r>
      <rPr>
        <sz val="10"/>
        <color indexed="10"/>
        <rFont val="Arial"/>
        <family val="2"/>
      </rPr>
      <t>№ 80</t>
    </r>
    <r>
      <rPr>
        <sz val="10"/>
        <rFont val="Arial"/>
        <family val="2"/>
      </rPr>
      <t xml:space="preserve"> от 08.10.10г по 08.10.12,площадь 38.4кв.м</t>
    </r>
  </si>
  <si>
    <t>Нежилые помещение подвал, Октябрьская 1-Б, площадь 589.50 кв.м</t>
  </si>
  <si>
    <t>1.Григорьев Игорь Владимирович,№13 от 01.01.2007г. По 30.12.2011г.,площадь 70,8 кв.м.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</si>
  <si>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.Григорьев Игорь Владимирович,</t>
    </r>
    <r>
      <rPr>
        <sz val="10"/>
        <color indexed="10"/>
        <rFont val="Arial"/>
        <family val="2"/>
      </rPr>
      <t>№13</t>
    </r>
    <r>
      <rPr>
        <sz val="10"/>
        <rFont val="Arial"/>
        <family val="2"/>
      </rPr>
      <t xml:space="preserve"> от 01.01.2007г. По 30.12.2011г.,площадь 70,8 кв.м.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</si>
  <si>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>.Перелыгин Вячеслав Анатольевич,</t>
    </r>
    <r>
      <rPr>
        <sz val="10"/>
        <color indexed="10"/>
        <rFont val="Arial"/>
        <family val="2"/>
      </rPr>
      <t>№ 8</t>
    </r>
    <r>
      <rPr>
        <sz val="10"/>
        <rFont val="Arial"/>
        <family val="2"/>
      </rPr>
      <t xml:space="preserve"> от 01.01.2011г по 30.12.2015г,площадь 138,2 кв.м.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</si>
  <si>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>.Татаринцева Надежда Николаевна,</t>
    </r>
    <r>
      <rPr>
        <sz val="10"/>
        <color indexed="10"/>
        <rFont val="Arial"/>
        <family val="2"/>
      </rPr>
      <t xml:space="preserve">№ 55 </t>
    </r>
    <r>
      <rPr>
        <sz val="10"/>
        <rFont val="Arial"/>
        <family val="2"/>
      </rPr>
      <t>от 01.01.2010г по 30.06.2015,площадь 60,2 кв.м.</t>
    </r>
  </si>
  <si>
    <t>Нежилое здания - котельная, Больничная д.14/6, площадь 46.90кв.м</t>
  </si>
  <si>
    <t>Нежилые помещения - подвал, 9 Мая 20, площадь 44.4 кв.м</t>
  </si>
  <si>
    <t>Нежилое здание - насосная станция для 120 кв.дома, Электростальская 7-А, площадь 31.9кв.м</t>
  </si>
  <si>
    <t>Нежилое помещение, 9 Мая 28, площадь 39.9кв.м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</si>
  <si>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.ООО "Реал-Строй",</t>
    </r>
    <r>
      <rPr>
        <sz val="10"/>
        <color indexed="10"/>
        <rFont val="Arial"/>
        <family val="2"/>
      </rPr>
      <t>№6</t>
    </r>
    <r>
      <rPr>
        <sz val="10"/>
        <rFont val="Arial"/>
        <family val="2"/>
      </rPr>
      <t xml:space="preserve"> от 18.03.2011 по 17.03.2016г, площадь 39.9 кв.м.</t>
    </r>
  </si>
  <si>
    <t>Нежилое помещение, 9 Мая 28, площадь 82.3кв.м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</si>
  <si>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.ООО "Реал-Строй", </t>
    </r>
    <r>
      <rPr>
        <sz val="10"/>
        <color indexed="10"/>
        <rFont val="Arial"/>
        <family val="2"/>
      </rPr>
      <t>№7</t>
    </r>
    <r>
      <rPr>
        <sz val="10"/>
        <rFont val="Arial"/>
        <family val="0"/>
      </rPr>
      <t xml:space="preserve"> от 18.03.2011 по 17.03.2016г,82.3 кв.м</t>
    </r>
  </si>
  <si>
    <t>Нежлое помещение, Электростальская 7-А, площадь 160.4 кв.м</t>
  </si>
  <si>
    <t>1.Кондрашкина Светлана Геннадьевна№ 16 от 01.01.2010 г по 30.12.2011г,площадь 31,9 кв.м.</t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</si>
  <si>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>.Кондрашкина Светлана Геннадьевна</t>
    </r>
    <r>
      <rPr>
        <sz val="10"/>
        <color indexed="10"/>
        <rFont val="Arial"/>
        <family val="2"/>
      </rPr>
      <t>№ 16</t>
    </r>
    <r>
      <rPr>
        <sz val="10"/>
        <rFont val="Arial"/>
        <family val="0"/>
      </rPr>
      <t xml:space="preserve"> от 01.01.2010 г по 30.12.2011г,площадь 31,9 кв.м.</t>
    </r>
  </si>
  <si>
    <t>Нежилые помещения (по поэтажному плану №2.3.16), Ленина 15, площадь 77.1кв.м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</si>
  <si>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.ООО "Расчетно-касовый центр" </t>
    </r>
    <r>
      <rPr>
        <sz val="10"/>
        <color indexed="10"/>
        <rFont val="Arial"/>
        <family val="2"/>
      </rPr>
      <t>№4</t>
    </r>
    <r>
      <rPr>
        <sz val="10"/>
        <rFont val="Arial"/>
        <family val="2"/>
      </rPr>
      <t>,Площадь 77.1 кв.м,с 15.12.2010г Неопределенный срок</t>
    </r>
  </si>
  <si>
    <t>1.Брагина Татьяна Сергеевна №33, от 01.01.2010г. По 30.06.2015г., площадь 31,0 кв.м.</t>
  </si>
  <si>
    <t>2.Белостоцкая Мария Петровна №45, от 17.12.2009-17.12.2012, площадь 9,3 кв.м</t>
  </si>
  <si>
    <t>3.Белостоцкая Мария Петровна №83, от 01.11.2010г по 15.07.2015г, площадь 31.1 кв.м.</t>
  </si>
  <si>
    <t>4.Данилюк Ирина Михайловна №35, 05.05.2009-04.05.2012, площадь 8,8 кв.м.</t>
  </si>
  <si>
    <t>5.Копырина Светлана Валерьевна №36, 01.01.2010г по 30.06.2015г, площадь 9,3 кв.м.</t>
  </si>
  <si>
    <t>6.Куницкая Наталья Ричардовна №71, 01.05.2010г по 31.12.2011,площадь  140,1 кв.м.</t>
  </si>
  <si>
    <t>7.Лукьянова Екатерина Александровна №103,01.04.2007г по 01.14.2012г,площадь 17,5 кв.м.</t>
  </si>
  <si>
    <t>8.Лукьянова Екатерина Александровна №31,17.12.2009-30.06.2015, площадь 28,3 кв.м.</t>
  </si>
  <si>
    <t>9.Полухина Галина Ивановна №31,01.01.2010г по 30.06.2015,площадь 8,4 кв.м.</t>
  </si>
  <si>
    <t>10.Почтарева Татьяна Николаевна №17,01.01.2010г по 30.06.2015,площадь 19,7 кв.м.</t>
  </si>
  <si>
    <t>11.Сергеев Олег Викторович №39,01.01.2010г по 30.06.2015,площадь 24,0 кв.м.</t>
  </si>
  <si>
    <t>12.Хабиббулина Татьяна Владимировна №79,01.10.2010 по 30.09.2015, площадь 30.6 кв.м.</t>
  </si>
  <si>
    <t>13.Черных Наталья Евгеньевна №22,01.01.2010г по 30.06.2015г,площадь 14,5 кв.м.</t>
  </si>
  <si>
    <t>14.ООО "ИНТЕРТРЕЙ" №4,01.01.2010г по 31.12.2011г,площадь 18,5 кв.м.</t>
  </si>
  <si>
    <t>17.Челябинское региональное отделение Палитическая партия "ЛДПР" №9,Площадь 23.7 кв.м,с 01.08.2009г Неопределенный сро</t>
  </si>
  <si>
    <t>1.Гришина Наталья Михайловна №47,01.01.2006г. По 30.12.2011г,площадь 64,5 кв.м.</t>
  </si>
  <si>
    <t>1.Роднов Александр Николаевич №46,01.06.2009-01.06.2011,площадь 39,4 кв.м.</t>
  </si>
  <si>
    <t>2.Широких Сегей Николаевич №52,01.01.2009г  по 31.12.2011г,площадь 39,3 кв.м.</t>
  </si>
  <si>
    <t>3.Аверьянова Любовь Гурьевна №23,01.01.2010г по 30.06.2015,площадь  39,2 кв.м.</t>
  </si>
  <si>
    <t>4.Фонд развития и поддержки молодежи "Кадровый резерв" №12,Площадь 57.2 кв.м,с 25.12.2009г Неопределенный срок</t>
  </si>
  <si>
    <t>1.Гравикова Татьяна Юрьевна №21,01.01.2010г. По 30.06.2015г, площадь 33,3 кв.м</t>
  </si>
  <si>
    <t>2.Иеске Леонид Альфредович №27,01.01.2008г по 31.12.2013г,площадь 116,4 кв.м.</t>
  </si>
  <si>
    <t>3.Коровкина Ирина Анатольевна №58,05.11.2009-05.11.2012,площадь 28,7 кв.м.</t>
  </si>
  <si>
    <t>4.Марченков Сергей Владимирович №3,01.01.2010г по 30.12.2011г,площадь 14,4 кв.м.</t>
  </si>
  <si>
    <t>5.Харисламова Зоя Павловна №24,01.01.2010г по 30.06.2015,площадь 38,2 кв.м.</t>
  </si>
  <si>
    <t>6.Харисламова Зоя Павловна №41,05.05.2009г по 04.05.2012,площадь 38,2 кв.м.</t>
  </si>
  <si>
    <t>10.ООО "Альфа" №5/34,01.01.2010г по 30.12.2011,площадь 81,0 кв.м.</t>
  </si>
  <si>
    <t>11.Некоммерческая организация Благотворительных фонд "Независемость" №10,Площадь 51.5 кв.м,с 10.09.2009 по Неопределенный срок</t>
  </si>
  <si>
    <t>12.Отдел внутренних дел города Чебаркуля и Чебаркульского района №33,Площадь 23,0 кв.м.,с 01.11.2006г по неопределенный срок</t>
  </si>
  <si>
    <t>1.Ладыгина Елена Викторовна №38,01.01.2010г по 30.06.2015г,площадь 36,2 кв.м.</t>
  </si>
  <si>
    <t>2.Сапач Надежда Адольфовна №59,11.01.2009-11.01.2013,площадь 115,0 кв.м.</t>
  </si>
  <si>
    <t>3.Фудэльман Анжелика Николаевна №14,01.01.2010 г по 30.06.2015г.,площадь 27,9 кв.м.</t>
  </si>
  <si>
    <t>1.Главное управление Федеральной регистрационной службы по Челябинской области №6,Площадь 212.6 кв.м,01.01.2006г по неопределенный срок</t>
  </si>
  <si>
    <t>1.Короткова Мария Александровна №5,15.03.2011г - 14.03.2016г.плошадью 86.4 кв.м</t>
  </si>
  <si>
    <t>2.Короткова Мария Александровна №108,01.10.2006г по 01.10.2011г,площадь 194,1 кв.м.</t>
  </si>
  <si>
    <t>Нежилое помещение Крылова 8-А, площадь 280.9кв.м</t>
  </si>
  <si>
    <t>1.Кузнецов Владислав Юрьевич №43,01.01.2010г по 30.06.2015,площадь 12,2 кв.м.</t>
  </si>
  <si>
    <t>2.Малышев Дмитрий Сергеевич №36,01.01.2006г по 30.12.2011г, площадь 128,8 кв.м.</t>
  </si>
  <si>
    <t>3.Хомутов Владимир Иванович №84,24.12.10г по 30.06.2015г.,площадь-11,5 кв.м.</t>
  </si>
  <si>
    <t>1.ЗАО Чебаркульэнерго №82,05.10.10г 31.12.2011г.площадь 22,2 кв.м.</t>
  </si>
  <si>
    <t xml:space="preserve">2.Управление Роснедвижимости по Челябинской области №19,Площадь 111 кв.м.,с 05.08.2005 неопределенный срок </t>
  </si>
  <si>
    <t>1.АНО "Южноуралец №81",04.10.10 - 30.12.2011г.площадь 38.4 кв.м</t>
  </si>
  <si>
    <t>1.Безменова Надежда Викторовна №56,01.01.2011г. по 30.06.2015г.площадь 125,4 кв.м.</t>
  </si>
  <si>
    <t>2.Дышаева Ольга Сергеевна №124,16.10.2007г по 15.10.2012г.площадь 252,2 кв.м.</t>
  </si>
  <si>
    <t>3.Малышев Дмитрий Сергеевич №57,01.01.2010г по 30.06.2015г,площадь 99,8 кв.м.</t>
  </si>
  <si>
    <t>4.ООО Управляющая компания "РОС" №44, 25.05.2009-25.05.2011, площадь 49,3 кв.м.</t>
  </si>
  <si>
    <t>1.ОАО "Армада-Аутдор" №44,01.01.2010г по 30.06.2015,площадь 25,9 кв.м.</t>
  </si>
  <si>
    <t>2.ООО "Инолд-Ком" №77,12.07.2010-30.06.2015,площадь 14,6 кв.м.</t>
  </si>
  <si>
    <t>3.ФГУП "Ростехинвентаризация" №30,31.12.2007-31.12.2012, площадь 73.3 кв.м</t>
  </si>
  <si>
    <t>4.ФГУ "Земельная кадастровая палата" №7,Площадь 80.2 кв.м,31.12.2008г Неопределенный срок</t>
  </si>
  <si>
    <t>1.Фонд развития и поддержки молодежи "Кадровый резерв" №3, Площадь 44.4 кв.м</t>
  </si>
  <si>
    <t>1.Голышев Денис Юрьевич №119,01.08.2005г. На 25 лет,площадь 316,8 кв.м.</t>
  </si>
  <si>
    <t>1.Дорожкина Галина Николаевна №40,01.11.2008-01.11.2013,площадь 27,1 кв.м.</t>
  </si>
  <si>
    <t>2.Емельянова Марина Владимировна №1,21.01.2008г. По 21.01.2013г.площадь 14,6 кв.м.</t>
  </si>
  <si>
    <t>3.Замятин Владимир Николаевич №42,25.05.2009-25.05.2011,площадь 13,1 кв.м.</t>
  </si>
  <si>
    <t>4.Иванова Ирина Петровна №31,09.04.2009-09.04.2012,площадь 38,4 кв.м.</t>
  </si>
  <si>
    <t>5.Минеева Ирина Александровна №32,09.04.2009-09.04.2012,Крылова,10а пл. 23.8кв.м</t>
  </si>
  <si>
    <t>6.Муругина Татьяна Анатольевна №49,01.07.2009г. По 01.07.2011,площадь 40,7 кв.м.</t>
  </si>
  <si>
    <t>7.Никитина Кристина Александровна,№85 от 24.12.10г. по 30.06.2015г,площадь 79.7 кв.м.</t>
  </si>
  <si>
    <t>1.Задемидько Валерий Николаевич, № 53 от 01.01.2010г по 30.06.2015, площадь 77,3 кв.м.</t>
  </si>
  <si>
    <t>1.ООО "Авто-Гранд",№ 54  от 01.01.2010г по 30.06.2015,площадь 18,3 кв.м.</t>
  </si>
  <si>
    <t>3.ООО ЧОП "Каскад",№1 от 15.03.2011 - 14.03.2016г.,ул.Мира 18 Пл.=22.1кв.м</t>
  </si>
  <si>
    <t>4.ООО "Антарес",№2 от 15.03.2011 по 14.03.2016г,S=30,1кв.м</t>
  </si>
  <si>
    <t>5.Управление Федеральной службы судебных приставов по Челябинской области №2,Площадь 212.3 кв.м.,с 01.04.2011г Неопределенный срок</t>
  </si>
  <si>
    <t>6.ОВД по Чебаркульскому городскому округу и Чебаркульскому муниципальному району. №1,Площадь 164.1кв.м,с 01.01.2011 по 31.12.2011г.</t>
  </si>
  <si>
    <t>8.ФБУ "Межрайонная уголовно-исполнительная инспекция №7. Главного управление Федеральной службы исполнения наказание по Челябинской области" №1,Площадь 232.8 кв.м.,с 01.12.2010г Неопределенный срок</t>
  </si>
  <si>
    <t>9.Управление Федеральной службы РФ по контролю за оборотом наркотиков по Челябинской области №3,Площадь 17.55 кв.м,с 10.09.2009 по Неопределенный срок</t>
  </si>
  <si>
    <t>1.ОВД г.Чебаркуля и Чебаркульского района №2,Площадь 19.0 кв.м,с 01.05.2008г по неопределенный срок</t>
  </si>
  <si>
    <t>1.Государственное учреждение здравоохранения "Областной противотуберкулезный диспансер № 10" договор №24,Площадь 78.6 кв.м,с 01.09.2006г по неопределеннй срок</t>
  </si>
  <si>
    <t>1.ООО "Полиграф,№ 15 от 01.01.2010г по  30.12.2010,площадь 122,3 кв.им</t>
  </si>
  <si>
    <t>1.Челябинская областная организация Общероссийской организации инвалидов "Всеросийского ордена Трудового Красного Знамени общества слепых" №7,Площадь 83 кв.м,с 22.09.2008г Неопределенный срок</t>
  </si>
  <si>
    <t>2.Перелыгин Вячеслав Анатольевич,№ 8 от 01.01.2011г по 30.12.2015г,площадь 138,2 кв.м.</t>
  </si>
  <si>
    <t>3.Татаринцева Надежда Николаевна,№ 55 от 01.01.2010г по 30.06.2015,площадь 60,2 кв.м.</t>
  </si>
  <si>
    <t>1.ООО "Реал-Строй",№6 от 18.03.2011 по 17.03.2016г, площадь 39.9 кв.м.</t>
  </si>
  <si>
    <t>1.ООО "Реал-Строй", №7 от 18.03.2011 по 17.03.2016г,82.3 кв.м</t>
  </si>
  <si>
    <t>1.ООО "Расчетно-касовый центр" №4,Площадь 77.1 кв.м,с 15.12.2010г Неопределенный срок</t>
  </si>
  <si>
    <t>Нежелые здания, помещения.</t>
  </si>
  <si>
    <t>ул. Крылова,20б, площадь 24,2 кв.м.</t>
  </si>
  <si>
    <t>ул. Крылова,20б, площадь 14.2 кв.м.</t>
  </si>
  <si>
    <t>№ 12 от 01.01.2009г по 30.12.2010г</t>
  </si>
  <si>
    <t xml:space="preserve">№ 37 от 01.01.2010г. По 30.06.2015г. </t>
  </si>
  <si>
    <t>18.Боровкова Галина Ивановна№ 40 от 01.01.2010г. По 30.06.2015г.  площадь 14,9 кв.м.</t>
  </si>
  <si>
    <t>№ 40 от 05.05.2009-04.05.2012</t>
  </si>
  <si>
    <t>Дог.Горький Ефремова О.В.</t>
  </si>
  <si>
    <t>Михайлов Виталий викторович</t>
  </si>
  <si>
    <t>19.Межрегиональная общественная организация "Союз Советсских офицеров"№11,Площадь 18.2 кв.м,с 29.09.2009 Неопределенный срок</t>
  </si>
  <si>
    <t>г.Чебаркуль, ул.Крылова 20-Б</t>
  </si>
  <si>
    <t>13.Челябинское облостное отделение политической партии "КПРФ" №1, Площадь 14.9 кв.м, с 28.12.2009г Неопределенный срок</t>
  </si>
  <si>
    <t>Муниципальное общеобразовательное учреждение средняя общеобразовательная школа №4, договор №42</t>
  </si>
  <si>
    <t>г.Чебаркуль, ул.Каширина 57</t>
  </si>
  <si>
    <t>с 03.05.2011г. По неопределенный срок</t>
  </si>
  <si>
    <t>А</t>
  </si>
  <si>
    <t>ООО "Авто-Гранд"</t>
  </si>
  <si>
    <t>МУ Администрация Чеб.мун. района</t>
  </si>
  <si>
    <t>ООО "ИНТЕРТРЕЙ"</t>
  </si>
  <si>
    <t>ООО "Полиграф"</t>
  </si>
  <si>
    <t>ООО "Принт"</t>
  </si>
  <si>
    <t>ФГУП "Ростехинвентаризация"</t>
  </si>
  <si>
    <t>Февраль</t>
  </si>
  <si>
    <t>Март</t>
  </si>
  <si>
    <t>начислено Февраль</t>
  </si>
  <si>
    <t>прступило Февраль</t>
  </si>
  <si>
    <t>начислено Март</t>
  </si>
  <si>
    <t>поступило Март</t>
  </si>
  <si>
    <t>ОАО "Армада-Аутдор"</t>
  </si>
  <si>
    <t xml:space="preserve"> №  71 от 01.05.2010г по 30.12.2010</t>
  </si>
  <si>
    <t>ул. Карпенко,6б, площадь  140,1 кв.м.</t>
  </si>
  <si>
    <t>начислено апрель</t>
  </si>
  <si>
    <t>поступило апрель</t>
  </si>
  <si>
    <t>остаток на 01.05.2010</t>
  </si>
  <si>
    <t>Апрель</t>
  </si>
  <si>
    <t>начислено  за сентябрь</t>
  </si>
  <si>
    <t>поступило за сентябрь</t>
  </si>
  <si>
    <t>поступило сентябрь</t>
  </si>
  <si>
    <t>остаток на 01.10.2010г.</t>
  </si>
  <si>
    <t>АНО "Южноуралец"</t>
  </si>
  <si>
    <t>начислено сентябрь</t>
  </si>
  <si>
    <t>начислено май</t>
  </si>
  <si>
    <t>поступило май</t>
  </si>
  <si>
    <t>остаток на 01.06.2010г.</t>
  </si>
  <si>
    <t>Май</t>
  </si>
  <si>
    <t>поступило ноябрь</t>
  </si>
  <si>
    <t>начислено ноябрь</t>
  </si>
  <si>
    <t xml:space="preserve">№ 36 от 25.08.2008г по 24.08.2013г, не вошло в мировое </t>
  </si>
  <si>
    <t>начислено июнь</t>
  </si>
  <si>
    <t>поступило июнь</t>
  </si>
  <si>
    <t>остаток на 01.07.2010г.</t>
  </si>
  <si>
    <t>Июнь</t>
  </si>
  <si>
    <t xml:space="preserve">Хомутов Владимир Иванович </t>
  </si>
  <si>
    <t>ул. Калинина, 24 площадь-11,5 кв.м.</t>
  </si>
  <si>
    <t>ООО "Алгоритм"</t>
  </si>
  <si>
    <t>№76 от 07.07.2010-30.06.2015</t>
  </si>
  <si>
    <t>ул. Суорова,20, площадь 42,0 кв.м.</t>
  </si>
  <si>
    <t>ООО "Инолд-Ком"</t>
  </si>
  <si>
    <t>№ 77 от 12.07.2010-30.06.2015</t>
  </si>
  <si>
    <t>ул. Октябрьская,5б, площадь 14,6 кв.м.</t>
  </si>
  <si>
    <t>начислено июль</t>
  </si>
  <si>
    <t>поступило июль</t>
  </si>
  <si>
    <t>остаток на 01.08.2010г.</t>
  </si>
  <si>
    <t>Июль</t>
  </si>
  <si>
    <t>№ 115 от 05.09.207</t>
  </si>
  <si>
    <t>№ 54 от 21.12.2006г.</t>
  </si>
  <si>
    <t>МУП Юность</t>
  </si>
  <si>
    <t>Хабиббулина Татьяна Владимировна</t>
  </si>
  <si>
    <t>№ 79 от 01.10.2010 по 30.09.2015</t>
  </si>
  <si>
    <t>ЗАО Чебаркульэнерго</t>
  </si>
  <si>
    <t>ООО УралСвязьКом</t>
  </si>
  <si>
    <t>ООО Алгоритм</t>
  </si>
  <si>
    <t>Август</t>
  </si>
  <si>
    <t>Сентябрь</t>
  </si>
  <si>
    <t>Октябрь</t>
  </si>
  <si>
    <t>начислено  за август</t>
  </si>
  <si>
    <t>поступило за август</t>
  </si>
  <si>
    <t>остаток на 01.09.2010г.</t>
  </si>
  <si>
    <t>начислено август</t>
  </si>
  <si>
    <t>поступило август</t>
  </si>
  <si>
    <t>начислено октябрь</t>
  </si>
  <si>
    <t>поступило октябрь</t>
  </si>
  <si>
    <t>начислено  за октябрь</t>
  </si>
  <si>
    <t>поступило за октябрь</t>
  </si>
  <si>
    <t>остаток на 01.11.2010г.</t>
  </si>
  <si>
    <t xml:space="preserve">ИП Хабиббулина </t>
  </si>
  <si>
    <t>ООО Уралсвязьком</t>
  </si>
  <si>
    <t>август</t>
  </si>
  <si>
    <t>сентябрь</t>
  </si>
  <si>
    <t>октябрь</t>
  </si>
  <si>
    <t>ноябрь</t>
  </si>
  <si>
    <t>№  17 от 01.01.2010г по 30.06.2015</t>
  </si>
  <si>
    <t>№ 39 от 01.01.2010г по 30.06.2015</t>
  </si>
  <si>
    <t>№ 55 от 01.01.2010г по 30.06.2015</t>
  </si>
  <si>
    <t>№ 43 от 01.01.2010г по 30.06.2015</t>
  </si>
  <si>
    <t>№  64 от 15.07.2009г по 13.06.2010 доп согл от 19.07.10г.</t>
  </si>
  <si>
    <t>дог 81 от 04.10.10</t>
  </si>
  <si>
    <t>начислено декабря</t>
  </si>
  <si>
    <t>поступило декабрь</t>
  </si>
  <si>
    <t>начислено  за декабрь</t>
  </si>
  <si>
    <t>поступило за декабрь</t>
  </si>
  <si>
    <t>остаток на 01.01.2011г.</t>
  </si>
  <si>
    <t>ООО"Инол-Ком"</t>
  </si>
  <si>
    <t>Коллегия адвокатов Южураладвокат центр</t>
  </si>
  <si>
    <t>№ 35 от 14.05.2008г. По 14.05.2013г.</t>
  </si>
  <si>
    <t>Южураладвокатцентр</t>
  </si>
  <si>
    <t>Замятин Владимир Николаевич</t>
  </si>
  <si>
    <t>№ 44 от 25.05.2009-25.05.2011</t>
  </si>
  <si>
    <t>ул. Крылова,10а, площадь 13,1 кв.м.</t>
  </si>
  <si>
    <t>№ 35 от 14.04.2009г по 14.04.2012</t>
  </si>
  <si>
    <t>ул. Крылова,10а, площадь 26,3 кв.м.</t>
  </si>
  <si>
    <t>№ 33 от 14.04.2009-14.04.2012</t>
  </si>
  <si>
    <t>ул. Крылова,10а, площадь 13,6 кв.м.</t>
  </si>
  <si>
    <t>№ 60 от 14.04.2009-13.04.2010</t>
  </si>
  <si>
    <t>ул. Мира,18, площадь 29,1 кв.м.</t>
  </si>
  <si>
    <t>№ 31 от 17.12.2009-30.06.2015</t>
  </si>
  <si>
    <t>ООО Управляющая компания "РОС"</t>
  </si>
  <si>
    <t>г. чебаркуль, ул. Октябрьская,1, площадь 49,3 кв.м.</t>
  </si>
  <si>
    <t>Рак Елена Николаевна</t>
  </si>
  <si>
    <t>№ 45 от 01.06.2009-01.06.2011</t>
  </si>
  <si>
    <t>ул. Крылова,10а, площадь 36,6 кв.м.</t>
  </si>
  <si>
    <t>Роднов Александр Николаевич</t>
  </si>
  <si>
    <t>№ 46 от 01.06.2009-01.06.2011</t>
  </si>
  <si>
    <t>ул. Заря,31, площадь 39,4 кв.м.</t>
  </si>
  <si>
    <t>№ 43  от   25.05.2009-25.05.2011</t>
  </si>
  <si>
    <t>нефаз 5299-17-32</t>
  </si>
  <si>
    <t>№ 47 от 25.05.2009-25.05.2011</t>
  </si>
  <si>
    <t>паз 4234</t>
  </si>
  <si>
    <t>Дорожкина Галина Николаевна</t>
  </si>
  <si>
    <t>№ 40  от  01.11.2008-01.11.2013</t>
  </si>
  <si>
    <t>ул. Крылова,10а,площадь 27,1 кв.м.</t>
  </si>
  <si>
    <t>Муругина Татьяна Анатольевна</t>
  </si>
  <si>
    <t>№ 49 от 01.07.2009г. По 01.07.2011</t>
  </si>
  <si>
    <t>г. Чебаркуль, ул. Крылова,10а, площадь 40,7 кв.м.</t>
  </si>
  <si>
    <t>№48 от 17.06.2009-17.06.2011</t>
  </si>
  <si>
    <t>ул. Крылова,10а. Площадь 13,2</t>
  </si>
  <si>
    <t>ООО Экологическая компания "ЭкоС"</t>
  </si>
  <si>
    <t>№ п\п</t>
  </si>
  <si>
    <t>Чистова Юлианна Рудольфовна</t>
  </si>
  <si>
    <t>Гадельшина Татьяна Марсовна</t>
  </si>
  <si>
    <t>Адрес объекта и площадь</t>
  </si>
  <si>
    <t>№ договора и дата подписания</t>
  </si>
  <si>
    <t>Арендатор</t>
  </si>
  <si>
    <t>ул. Карпенко,6б, площадь 31,0 кв.м.</t>
  </si>
  <si>
    <t>ул. Каренко,6б, площадь 14,9 кв.м.</t>
  </si>
  <si>
    <t>автобус ПАЗ 32053</t>
  </si>
  <si>
    <t>автобус ПАЗ 4234</t>
  </si>
  <si>
    <t>№37 от 25.08.2008г. На 5 лет</t>
  </si>
  <si>
    <t>нефаз 5299-10-32</t>
  </si>
  <si>
    <t>№ 39 от 01.11.2008г. По 01. 11 2013г.</t>
  </si>
  <si>
    <t>ул. Крылова,10а, площадь 19,8 кв.м.</t>
  </si>
  <si>
    <t>№ 119  от  01.08.2005г. На 25 лет</t>
  </si>
  <si>
    <t>Октябрьская,3а, площадь 316,8 кв.м.</t>
  </si>
  <si>
    <t>ул. Крылова,20б, площадь 33,3 кв.м.</t>
  </si>
  <si>
    <t>ул. Октябрьская,1б, площадь 70,8 кв.м.</t>
  </si>
  <si>
    <t>ул. Заря,31, площадь  39,3 кв.м.</t>
  </si>
  <si>
    <t>№27 от 01.01.2007г по 31.12.2011г.</t>
  </si>
  <si>
    <t>№ 47 от 01.01.2006г. По 30.12.2010г.</t>
  </si>
  <si>
    <t>ул. Крупской,23, площадь 64,5 кв.м.</t>
  </si>
  <si>
    <t>ул. Карпенко,6б, площадь 9,3 кв.м.</t>
  </si>
  <si>
    <t>№124  от 16.10.2007г по 15.10.2012г.</t>
  </si>
  <si>
    <t>ул. Октябрьская,1, площадь 252,2 кв.м.</t>
  </si>
  <si>
    <t>№ 1 от  21.01.2008г. По 21.01.2013г.</t>
  </si>
  <si>
    <t>ул. Крылова,10а, площадь 14,6 кв.м.</t>
  </si>
  <si>
    <t>ЗАО ЧебаркульЭнерго</t>
  </si>
  <si>
    <t>2678   п/п №7 от 06.10.10г.</t>
  </si>
  <si>
    <t>3050 п/п 6 от 06.10.10г.</t>
  </si>
  <si>
    <t>ул. Карпенко,8а, площадь 77,3 кв.м.</t>
  </si>
  <si>
    <t>№ 27 от 01.01.2008г по 31.12.2013г</t>
  </si>
  <si>
    <t>ул. Крылова,20б, площадь 116,4 кв.м.</t>
  </si>
  <si>
    <t>Кондрашкина Светлана Геннадьевна</t>
  </si>
  <si>
    <t>ул. Электростальская,7а, площадь 31,9 кв.м.</t>
  </si>
  <si>
    <t>№108 от 01.10.2006г по 01.10.2011г</t>
  </si>
  <si>
    <t>ул. Крылова,8а, площадь 194,1 кв.м.</t>
  </si>
  <si>
    <t>ул. Суворова,20, площадь 28,1 кв.м.</t>
  </si>
  <si>
    <t>ул. Калинина,24, площадь 12,2 кв.м.</t>
  </si>
  <si>
    <t>ул. Октябрьская,9а, площадь 36,2 кв.м.</t>
  </si>
  <si>
    <t>№ 103 от 01.04.2007г по 01.14.2012г</t>
  </si>
  <si>
    <t>ул. Карпенко,6б, площадь 17,5 кв.м.</t>
  </si>
  <si>
    <t>№ 31 от 14.05.2008г по 14.05.2013г</t>
  </si>
  <si>
    <t>№ 32 от 14.05.2008г по 14.05.2013г</t>
  </si>
  <si>
    <t>№ 33 от 14.05.2008г по 14.05.2013г.</t>
  </si>
  <si>
    <t>№ 34 от 14.05.2008г. По 14.05.2013г.</t>
  </si>
  <si>
    <t>№ 36 от 25.08.2008г по 24.08.2013г</t>
  </si>
  <si>
    <t>автобус ПАЗ 32054</t>
  </si>
  <si>
    <t>ул. Калинина,24, площадь 128,8 кв.м.</t>
  </si>
  <si>
    <t>ул. Крылова,20б, площадь 14,4 кв.м.</t>
  </si>
  <si>
    <t>ул. Октябрьская,1б, площадь 138,2 кв.м.</t>
  </si>
  <si>
    <t>ул. Карпенко,6б, площадь 8,4 кв.м.</t>
  </si>
  <si>
    <t>ул. Карпенко,6б, площадь 19,7 кв.м.</t>
  </si>
  <si>
    <t>ул. Карпенко,6б, площадь 24,0 кв.м.</t>
  </si>
  <si>
    <t>ул. Октябрьская,1б, площадь 60,2 кв.м.</t>
  </si>
  <si>
    <t>ул. Октябрьская,9а, площадь 27,9 кв.м.</t>
  </si>
  <si>
    <t>ул. Крылова,20б, площадь 38,2 кв.м.</t>
  </si>
  <si>
    <t>ул. Карпенко,6б, площадь 14,5 кв.м.</t>
  </si>
  <si>
    <t>№52 от 18.12.2009-18.12.2014</t>
  </si>
  <si>
    <t>№49 от 18.12.2009-18.12.2014</t>
  </si>
  <si>
    <t>№50 от 18.12.2009-18.12.2014</t>
  </si>
  <si>
    <t>№51 от 18.12.2009-18.12.2014</t>
  </si>
  <si>
    <t>№ 46 от 18.12.2009-18.12.2014</t>
  </si>
  <si>
    <t>№ 47 от 18.12.2009-18.12.2015</t>
  </si>
  <si>
    <t>автобус НЕФАЗ 5299-17-32</t>
  </si>
  <si>
    <t>Белостоцкая Мария Петровна</t>
  </si>
  <si>
    <t>ул. Карпенко,6б, № 19, площадь 9,3 кв.м.</t>
  </si>
  <si>
    <t>ул. Крылова,10а, площадь 33,7 кв.м.</t>
  </si>
  <si>
    <t>Адрес и площадь</t>
  </si>
  <si>
    <t>Аарендатор</t>
  </si>
  <si>
    <t>№ 59 от 16.11.2009-.16.11.2014</t>
  </si>
  <si>
    <t>автобус нефаз 5299-10-32</t>
  </si>
  <si>
    <t>№ 62 от 16.11.2009-16.11.2014</t>
  </si>
  <si>
    <t>№ 61 от 16.11.2009-16.11.2015</t>
  </si>
  <si>
    <t>автобус паз 32054</t>
  </si>
  <si>
    <t xml:space="preserve">автобус КАВЗ </t>
  </si>
  <si>
    <t>Январь</t>
  </si>
  <si>
    <t>начислено  Январь</t>
  </si>
  <si>
    <t>поступило Январь</t>
  </si>
  <si>
    <t>остаток на 01.02.2010г</t>
  </si>
  <si>
    <t>ул. Суворова,20, площадь 18,3 кв.м.</t>
  </si>
  <si>
    <t>№ 122 от 01.011.2007г неопределенный срок</t>
  </si>
  <si>
    <t>ул. Мира,1а, площадь 278,8 кв.м.</t>
  </si>
  <si>
    <t>№ 55 от 25.05.2009</t>
  </si>
  <si>
    <t>ПАЗ 4234</t>
  </si>
  <si>
    <t>№ 56 от 25.05.2010</t>
  </si>
  <si>
    <t>№ 57 от 25.05.2011</t>
  </si>
  <si>
    <t xml:space="preserve">ООО "Альфа"  </t>
  </si>
  <si>
    <t>ул. Крылова,20б, площадь 81,0 кв.м.</t>
  </si>
  <si>
    <t>ул. Октябрьская,5б, площадь 25,9 кв.м.</t>
  </si>
  <si>
    <t>ул. Карпенко,6б, площадь 18,5 кв.м.</t>
  </si>
  <si>
    <t>ул. Карпенко,6б, площадь 28,3 кв.м.</t>
  </si>
  <si>
    <t>южный берег озера Кмсегач</t>
  </si>
  <si>
    <t xml:space="preserve">№ 38 от22.10.2008г по 22.10.2013г </t>
  </si>
  <si>
    <t>ул. Октябрьская,9б, площадь 41,7 кв.м.</t>
  </si>
  <si>
    <t xml:space="preserve">ЗАО "Челябторгтехника" </t>
  </si>
  <si>
    <t>№ 38 от 01.01.2009г по 30.12.2009г</t>
  </si>
  <si>
    <t>ул. Крылова,20б, площадь 65,8кв.м.</t>
  </si>
  <si>
    <t>Санаторий Кисегач</t>
  </si>
  <si>
    <t>Южуралтранс-плюс</t>
  </si>
  <si>
    <t>Наименование плательщика</t>
  </si>
  <si>
    <t>Авто-Гранд</t>
  </si>
  <si>
    <t>Администрация Чеб.мун. района</t>
  </si>
  <si>
    <t>Альфа</t>
  </si>
  <si>
    <t xml:space="preserve">Армада-Аутдор </t>
  </si>
  <si>
    <t>Арт-строй</t>
  </si>
  <si>
    <t xml:space="preserve">Грин </t>
  </si>
  <si>
    <t>ИНТЕРТРЕЙ</t>
  </si>
  <si>
    <t>Коллегия адвокатов г. Чебаркуля</t>
  </si>
  <si>
    <t>Охрана  МВД РФ</t>
  </si>
  <si>
    <t>Полиграф</t>
  </si>
  <si>
    <t>Принт</t>
  </si>
  <si>
    <t>Риэл</t>
  </si>
  <si>
    <t>Ростехинвентаризация</t>
  </si>
  <si>
    <t>Современная гуманитарная академия</t>
  </si>
  <si>
    <t xml:space="preserve">Социальный эконом. институт </t>
  </si>
  <si>
    <t>Стройтехмонтаж</t>
  </si>
  <si>
    <t>Уралавто</t>
  </si>
  <si>
    <t>Урал. оптико-механический завод</t>
  </si>
  <si>
    <t xml:space="preserve">Челябторгтехника </t>
  </si>
  <si>
    <t>начислено январь</t>
  </si>
  <si>
    <t>поступило январь</t>
  </si>
  <si>
    <t>Аверьянова Любовь Гурьевна</t>
  </si>
  <si>
    <t>Брагина Татьяна Сергеевна</t>
  </si>
  <si>
    <t>Безменова Надежда Викторовна</t>
  </si>
  <si>
    <t>Боровкова Галина Ивановна</t>
  </si>
  <si>
    <t>Брусницын Андрей Владимирович</t>
  </si>
  <si>
    <t>Голышев Денис Юрьевич</t>
  </si>
  <si>
    <t>Гравикова Татьяна Юрьевна</t>
  </si>
  <si>
    <t>Григорьев Игорь Владимирович</t>
  </si>
  <si>
    <t>Гриценко Дмитрий Геннадьевич</t>
  </si>
  <si>
    <t>Гришина Наталья Михайловна</t>
  </si>
  <si>
    <t>Данилюк Ирина Михайловна</t>
  </si>
  <si>
    <t>Дышаева Ольга Сергеевна</t>
  </si>
  <si>
    <t>Емельянова Марина Владимировна</t>
  </si>
  <si>
    <t>Задемидько Валерий Николаевич</t>
  </si>
  <si>
    <t>Иеске Леонид Альфредович</t>
  </si>
  <si>
    <t>Копырина Светлана Валерьевна</t>
  </si>
  <si>
    <t>Короткова Мария Александровна</t>
  </si>
  <si>
    <t>Кудрякова Галина Владимировна</t>
  </si>
  <si>
    <t>Кузнецов Владислав Юрьевич</t>
  </si>
  <si>
    <t>Куницкая Наталья Ричардовна</t>
  </si>
  <si>
    <t>Ладыгина Елена Викторовна</t>
  </si>
  <si>
    <t>Лукьянова Екатерина Александровна</t>
  </si>
  <si>
    <t>Малышев Дмитрий Сергеевич</t>
  </si>
  <si>
    <t>Марченков Сергей Владимирович</t>
  </si>
  <si>
    <t>Перелыгин Вячеслав Анатольевич</t>
  </si>
  <si>
    <t>Полухина Галина Ивановна</t>
  </si>
  <si>
    <t>Почтарева Татьяна Николаевна</t>
  </si>
  <si>
    <t>Сергеев Олег Викторович</t>
  </si>
  <si>
    <t>Татаринцева Надежда Николаевна</t>
  </si>
  <si>
    <t>Фудэльман Анжелика Николаевна</t>
  </si>
  <si>
    <t>Харисламова Зоя Павловна</t>
  </si>
  <si>
    <t>Черных Наталья Евгеньевна</t>
  </si>
  <si>
    <t>Широких Сегей Николаевич</t>
  </si>
  <si>
    <t>поступило за январь</t>
  </si>
  <si>
    <t>начислено за январь</t>
  </si>
  <si>
    <t>№ п/п</t>
  </si>
  <si>
    <t xml:space="preserve">№ п/п </t>
  </si>
  <si>
    <t>Мазеев Николай Александрович</t>
  </si>
  <si>
    <t>ул. Заря,31, площадь  39,2 кв.м.</t>
  </si>
  <si>
    <t>ул. Заря,31, площадь 39,3 кв.м.</t>
  </si>
  <si>
    <t>ул. Суворова,33, площадь 122,3 кв.им.</t>
  </si>
  <si>
    <t>ИТОГО:</t>
  </si>
  <si>
    <t>победитель торгов</t>
  </si>
  <si>
    <t>Брусницын Андрей Владимирович мир.согл. от 30.03.10г.</t>
  </si>
  <si>
    <t>Брусницын Андрей Владимирович мир.согл от 19.06.09г</t>
  </si>
  <si>
    <t>Победитель торгов</t>
  </si>
  <si>
    <t>№ 30 от  31.12.2007-31.12.2012</t>
  </si>
  <si>
    <t>ул. Октябрьская,5б</t>
  </si>
  <si>
    <t>Коровкина Ирина Анатольевна</t>
  </si>
  <si>
    <t>№ 58 от 05.11.2009-05.11.2012</t>
  </si>
  <si>
    <t>ул. Крылова,20б, площадь 28,7 кв.м.</t>
  </si>
  <si>
    <t>Иванова Ирина Петровна</t>
  </si>
  <si>
    <t>№ 32 от 09.04.2009-09.04.2012</t>
  </si>
  <si>
    <t>ул. Крылова,10а, площадь 38,4 кв.м.</t>
  </si>
  <si>
    <t xml:space="preserve">Минеева Ирина Александровна </t>
  </si>
  <si>
    <t>примечание</t>
  </si>
  <si>
    <t>№ 34 от 13.04.2009-.13.04.2012</t>
  </si>
  <si>
    <t>ул. Крылова,10а, площадь 12,7 кв.м.</t>
  </si>
  <si>
    <t>Филипьева Ирина Александровна</t>
  </si>
  <si>
    <t>Данилюк Денис Богданович</t>
  </si>
  <si>
    <t>ул. Карепенко,6б, площадь 8,8 кв.м.</t>
  </si>
  <si>
    <t>№ 41 от 05.05.2009г по 04.05.2012</t>
  </si>
  <si>
    <t xml:space="preserve">№ 80 от 08.10.10г. </t>
  </si>
  <si>
    <t>начислено  за ноябрь</t>
  </si>
  <si>
    <t>поступило за ноябрь</t>
  </si>
  <si>
    <t>остаток на 01.12.2010г.</t>
  </si>
  <si>
    <t>№82 от 05.10.10г</t>
  </si>
  <si>
    <t>ул. 9 Мая 5 площадь 22,2 кв.м.</t>
  </si>
  <si>
    <t>13602 п/п 8 от 06.10.10г.</t>
  </si>
  <si>
    <t>ул. Октябрьская,1, площадь 125,4 кв.м.</t>
  </si>
  <si>
    <t>№ 21 от 01.01.2010г. По 30.06.2015г.</t>
  </si>
  <si>
    <t xml:space="preserve">№ 41 от 01.01.2010г. По 30.06.2015г. </t>
  </si>
  <si>
    <t xml:space="preserve">№ 35 от 01.01.2010г. По 30.06.2015г. </t>
  </si>
  <si>
    <t>№ 34 от 05.05.2009-04.05.2012</t>
  </si>
  <si>
    <t>№ 53 от 01.01.2010г по 30.06.2015</t>
  </si>
  <si>
    <t>№ 36 от 01.01.2010г по 30.06.2015г</t>
  </si>
  <si>
    <t>№ 38 от 01.01.2010г по 30.06.2015г</t>
  </si>
  <si>
    <t>№  57 от 01.01.2010г по 30.06.2015г</t>
  </si>
  <si>
    <t>ул. Октябрьская,1, площадь 99,8 кв.м.</t>
  </si>
  <si>
    <t>№  3 от 01.01.2010г по 30.12.2010г</t>
  </si>
  <si>
    <t>№ 30 от 01.01.2010г по 30.06.2015</t>
  </si>
  <si>
    <t>№ 14 от 01.01.2010 г по 30.06.2015г.</t>
  </si>
  <si>
    <t>№ 24 от 01.01.2010г по 30.06.2015</t>
  </si>
  <si>
    <t>№ 22 от 01.01.2010г по 30.06.2015г</t>
  </si>
  <si>
    <t>№ 5/34 от 01.01.2010г по 30.12.2010</t>
  </si>
  <si>
    <t>№ 4 от 01.01.2010г по 30.12.2010г</t>
  </si>
  <si>
    <t xml:space="preserve"> № 9 от 01.01.2010г по 30.12.2010</t>
  </si>
  <si>
    <t>Сапач Надежда Адольфовна</t>
  </si>
  <si>
    <t>№ 59 от 11.01.2009-11.01.2013</t>
  </si>
  <si>
    <t>ул. Октябрьская,9а, площадь 115,0 кв.м.</t>
  </si>
  <si>
    <t>№ 54  от 01.01.2010г по 30.06.2015</t>
  </si>
  <si>
    <t>№ 15 от 01.01.2010г по  30.12.2010</t>
  </si>
  <si>
    <t>№ 16 от 01.01.2010 г по 30.12.2010г</t>
  </si>
  <si>
    <t>ИП Сапач Н.А.</t>
  </si>
  <si>
    <t>6039   12.01.2010</t>
  </si>
  <si>
    <t>Областная электросетевая компания</t>
  </si>
  <si>
    <t>1847   п/п  1  13.01.2010</t>
  </si>
  <si>
    <t>Ассоциация преподавателей</t>
  </si>
  <si>
    <t>ООО "Областная электросетевая компания"</t>
  </si>
  <si>
    <t>№ 58 от 01.01.2010-31.12.2014</t>
  </si>
  <si>
    <t>электроснабжение, трансформаторная подстанция</t>
  </si>
  <si>
    <t>начислено февраль</t>
  </si>
  <si>
    <t>поступило февраль</t>
  </si>
  <si>
    <t>остаток на 01.03.2010</t>
  </si>
  <si>
    <t>автобус нефаз 5299-17-32</t>
  </si>
  <si>
    <t>№ 60 от 16.11.2009-16.11.202014</t>
  </si>
  <si>
    <t>№ 48 от 18.12.2009-.18.12.2014</t>
  </si>
  <si>
    <t>№ 44 от 01.01.2010г по 30.06.2015</t>
  </si>
  <si>
    <t>№13 от 01.01.2007г. По 01.01.2011г.</t>
  </si>
  <si>
    <t>НП Учебный центр "Компьютеры и образование"</t>
  </si>
  <si>
    <t>начислено март</t>
  </si>
  <si>
    <t>поступило март</t>
  </si>
  <si>
    <t>остаток на 01.04.2010</t>
  </si>
  <si>
    <t>начислено декабрь</t>
  </si>
  <si>
    <t>остаток на 01.01.2011г</t>
  </si>
  <si>
    <t>ОАО "Челябинскгазком"</t>
  </si>
  <si>
    <t>ДАГ-02/4-0205/10/19 от 14.07.2010г.</t>
  </si>
  <si>
    <t>1) Газопровод выс.дав протяж-ть-2342м.                            2) газопровод выс дав. Протяж-ть-5187м.                                      3) газопровод жилых домов протяж-ть 894.58 м.</t>
  </si>
  <si>
    <t>№83 от 01.11.2010г по 15.07.2015г</t>
  </si>
  <si>
    <t>ул.Карпенко д 6Б площадь 31.1 кв.м.</t>
  </si>
  <si>
    <t xml:space="preserve">ИП Хомутов </t>
  </si>
  <si>
    <t>Ноябрь</t>
  </si>
  <si>
    <t>Декабрь</t>
  </si>
  <si>
    <t>719 п/п 21 от 20.12.10г.</t>
  </si>
  <si>
    <t>ИП Никитина</t>
  </si>
  <si>
    <t>5137 п/п№22 от 28.12.10г</t>
  </si>
  <si>
    <t>Никитина Кристина Александроввна</t>
  </si>
  <si>
    <t>г. Чебаркуль, ул. Крылова,10а, площадь 79.7 кв.м.</t>
  </si>
  <si>
    <t xml:space="preserve">Поступление арендной платы   2011 год юридические лица                     </t>
  </si>
  <si>
    <t>остаток на 01.02.11</t>
  </si>
  <si>
    <t>остаток на 01.03.11</t>
  </si>
  <si>
    <t>остаток на 01.04.11г.</t>
  </si>
  <si>
    <t>остаток на 01.05.2011</t>
  </si>
  <si>
    <t>Доп.соглашение от 01.01.2011г. ( к д/а №85 от 24.12.10г. по 30.06.2015г)</t>
  </si>
  <si>
    <t>Поступление арендной платы 2011 год.</t>
  </si>
  <si>
    <t>Разноска продажа права на заключение договоров аренды 2011г.</t>
  </si>
  <si>
    <t>январь  2011г</t>
  </si>
  <si>
    <t>февраль 2011г</t>
  </si>
  <si>
    <t>март 2011г.</t>
  </si>
  <si>
    <t>апрель 2011г</t>
  </si>
  <si>
    <t>май 2011г</t>
  </si>
  <si>
    <t>июнь 2011г</t>
  </si>
  <si>
    <t>июль 2011г</t>
  </si>
  <si>
    <t>август 2011г</t>
  </si>
  <si>
    <t>сентябрь 2011г</t>
  </si>
  <si>
    <t>октябрь 2011г</t>
  </si>
  <si>
    <t>ноябрь 2011г</t>
  </si>
  <si>
    <t>декабрь 2011г</t>
  </si>
  <si>
    <t>остаток на 01.02.2011г.</t>
  </si>
  <si>
    <t>остаток на 01.03.2011г.</t>
  </si>
  <si>
    <t>остаток на 01.04.2011г.</t>
  </si>
  <si>
    <t>остаток на 01.05.2011г.</t>
  </si>
  <si>
    <t>остаток на 01.06.2011г.</t>
  </si>
  <si>
    <t>остаток на 01.07.2011г.</t>
  </si>
  <si>
    <t>остаток на 01.08.2011г.</t>
  </si>
  <si>
    <t>остаток на 01.09.2011г.</t>
  </si>
  <si>
    <t>остаток на 01.10.2011г.</t>
  </si>
  <si>
    <t>остаток на 01.11.2011г.</t>
  </si>
  <si>
    <t>остаток на 01.12.2011г.</t>
  </si>
  <si>
    <t>Разноска пени по договорам аренды муниципального имущества 2011 год</t>
  </si>
  <si>
    <t>остаток на 01.02.2011</t>
  </si>
  <si>
    <t>остаток на 01.04.2011г</t>
  </si>
  <si>
    <t>Продажа права на заключение договоров аренды муниципального имущества 2011 год</t>
  </si>
  <si>
    <t>остаток на 01.01.2012 г.</t>
  </si>
  <si>
    <t>остаток на 01.10.2011г</t>
  </si>
  <si>
    <t>остаток на 01.11.2011г</t>
  </si>
  <si>
    <t>остаток на 01.01.2012г</t>
  </si>
  <si>
    <t>остаток на 01.12.2011г</t>
  </si>
  <si>
    <t>Январь 2011г.</t>
  </si>
  <si>
    <t>Апрель 2011г.</t>
  </si>
  <si>
    <t>Май 2011г.</t>
  </si>
  <si>
    <t>Июнь 2011г.</t>
  </si>
  <si>
    <t>Декабрь 2011г.</t>
  </si>
  <si>
    <t>Июль 2011г.</t>
  </si>
  <si>
    <t>Август 2011г.</t>
  </si>
  <si>
    <t>Октябрь 2011г.</t>
  </si>
  <si>
    <t>Ноябрь 2011г.</t>
  </si>
  <si>
    <t>3660 п/п№334 от 11.01.2011г</t>
  </si>
  <si>
    <t>1847 п/п 690 от 11.01.2011г</t>
  </si>
  <si>
    <t>Разноска разовой аренды 2011 год</t>
  </si>
  <si>
    <t>Февраль 2011г.</t>
  </si>
  <si>
    <t>Март 2011 г.</t>
  </si>
  <si>
    <t>Сентябрь2011г.</t>
  </si>
  <si>
    <t>остаток на 01.01.11г</t>
  </si>
  <si>
    <t>1568 п/п№5 от 14.01.11г</t>
  </si>
  <si>
    <t>.</t>
  </si>
  <si>
    <t>7229.3 п/п№619 от 14.01.11г</t>
  </si>
  <si>
    <t>2934 п/п№168 от 11.01.11г</t>
  </si>
  <si>
    <t>1533 п/п328 от 18.01.11г</t>
  </si>
  <si>
    <t>25370.8 п/п№30 от 18.01.11г</t>
  </si>
  <si>
    <t>400 п/п№92 от 12.01.2011г.              400 п/п 455 19.01.2011г</t>
  </si>
  <si>
    <t>д№84 от 24.12.10г по 30.06.2015г.</t>
  </si>
  <si>
    <t>МУ культуры "Горького"</t>
  </si>
  <si>
    <t>МУ культуры "Волна"</t>
  </si>
  <si>
    <t>остаток на 01.02.2011г</t>
  </si>
  <si>
    <t>остаток на 01.03.2011</t>
  </si>
  <si>
    <t>остаток на 01.05.2011г</t>
  </si>
  <si>
    <t>остаток на 01.07.2011г</t>
  </si>
  <si>
    <t>остаток на 01.01.2012г.</t>
  </si>
  <si>
    <t xml:space="preserve">Разноска юридические лица 2011 год. </t>
  </si>
  <si>
    <t xml:space="preserve">Начисление пени по договорам аренды муниципального имущества 2011 год. </t>
  </si>
  <si>
    <t>Доп. согл от 01.01.2011г.  к д№ 23 от 01.01.2010г по 30.06.2015</t>
  </si>
  <si>
    <t>№ 56 от 01.01.2011г. по 30.06.2015г.</t>
  </si>
  <si>
    <t>доп сог от 08.11.2010г № 45 от 17.12.2009-17.12.2012</t>
  </si>
  <si>
    <t>Доп согл от 27.12.2010г к дог№ 40 от 01.01.2010г. По 30.06.2015г.</t>
  </si>
  <si>
    <t>№ 12 от 01.01.2009г по 30.12.2009</t>
  </si>
  <si>
    <t>№ 31 от 09.04.2009-09.04.2012</t>
  </si>
  <si>
    <t>ООО "Санаторий Кисегач"</t>
  </si>
  <si>
    <t>№ 8 от 01.01.2011г по 30.12.2015г</t>
  </si>
  <si>
    <t>№ 36 от 01.01.2006г по 30.12.2011г</t>
  </si>
  <si>
    <t>г. Чебаркуль, ул. Крылова,10а пл. 23.8</t>
  </si>
  <si>
    <t>ул. Карпенко, 6 б, пл. 30.6</t>
  </si>
  <si>
    <t>Ленина 18 площадь 38.4</t>
  </si>
  <si>
    <t>Октябрьская 7в, площадь 38.4</t>
  </si>
  <si>
    <t>НУ "Современная гуманитарная библиотека" дог. Нах. у школа №4</t>
  </si>
  <si>
    <t>№1 от 01.01.2011г. По 31.12.2011г.</t>
  </si>
  <si>
    <t>ул. Каширина 57</t>
  </si>
  <si>
    <t>НОУ "Современная гуманитарная академия" дог. нах. у школы №4</t>
  </si>
  <si>
    <t>№2 от 01.01.2011г. По 31.12.2011г.</t>
  </si>
  <si>
    <t>Челябинская городская общественная организация "Ассоциация преподавателей ВУЗов" доп. нах. У школы №4</t>
  </si>
  <si>
    <t>№11 от 01.09.2010г. По 31.05.2011г.</t>
  </si>
  <si>
    <t>НП "Чебаркульский учебный автомобильный центр" дог. нах. у. школы №4</t>
  </si>
  <si>
    <t>№8/09 от 01.11.2009г. По 31.10.2014г.</t>
  </si>
  <si>
    <t>ФГУП "Охрана  МВД РФ" фактическое исп</t>
  </si>
  <si>
    <t>№2 Лед. Двор. От 01.08.2010г по 30.06.2011г.</t>
  </si>
  <si>
    <t>ул. Дзержинского 2а. Площадь 12 кв.м</t>
  </si>
  <si>
    <t>Кр</t>
  </si>
  <si>
    <t xml:space="preserve"> Дог. Волна..Еченин Александр Викторович</t>
  </si>
  <si>
    <t>№1 Лед. Двор. ОТ 01.08.2010 г. по 30.06.2011г.</t>
  </si>
  <si>
    <t>ул. Дзержинского 2а. Площадь 51.4кв.м</t>
  </si>
  <si>
    <t>Дог. Волна. Коробейникова Екатерина Максимовна</t>
  </si>
  <si>
    <t>Дог. Волна Бекетов Дмитрий Сергеевич</t>
  </si>
  <si>
    <t>Дог.Волна. Акользина Инна Васильевна</t>
  </si>
  <si>
    <t>Дог Волна Булаева Нина Ивановна</t>
  </si>
  <si>
    <t>Дог. Волна Тайсина Лдмила Александровна</t>
  </si>
  <si>
    <t>Дог. Волна Шамгунова Сильвина Ришатовна</t>
  </si>
  <si>
    <t>Дог. Волна Пивоваров Александр Михайлович</t>
  </si>
  <si>
    <t>Дог.Волна Нарбекова Альфия Александровна</t>
  </si>
  <si>
    <t>Дог Волна Кардаков Роман Анатольевич</t>
  </si>
  <si>
    <t>Дог. Волна Ульяновский Евгений Степанович</t>
  </si>
  <si>
    <t>Дог. Волна Боронина Ольга Александровна</t>
  </si>
  <si>
    <t>Дог. Волна Ревякин Андрей Владиммрович</t>
  </si>
  <si>
    <t>Дог. Волна Бурлакова Мария Геннадьевна</t>
  </si>
  <si>
    <t>Дог. Волна Сиваков Александр Николаевич</t>
  </si>
  <si>
    <t>Дог. Волна Смолюк Валерий Иванович</t>
  </si>
  <si>
    <t>Дог. Волна Шашков Александр Юрьевич</t>
  </si>
  <si>
    <t>Дог. ВолнаУшаков Дмитрий Николаевич</t>
  </si>
  <si>
    <t>№ 52 от 01.01.2009г  по 30.12.2011г.</t>
  </si>
  <si>
    <t>ежемесечный</t>
  </si>
  <si>
    <t>№  33 от 01.01.2010г. По 30.06.2015г.</t>
  </si>
  <si>
    <t>Дог. Горький Харин Сергей Николаевич</t>
  </si>
  <si>
    <t>Дог Горький Иванов Михаил Игоревич</t>
  </si>
  <si>
    <t>Дог Горький Копыров Владимер Викторович</t>
  </si>
  <si>
    <t>Дог. ЧГБ Костенко Надежда Викторовна</t>
  </si>
  <si>
    <t>№6 от 01.01.2011 г.</t>
  </si>
  <si>
    <t>Арендатор ЧГБ</t>
  </si>
  <si>
    <t>ООО"Вита-Фарм дог. Нах у ЧГБ</t>
  </si>
  <si>
    <t xml:space="preserve">№2 от 01.01.2011г. </t>
  </si>
  <si>
    <t>Дог. Горький Котов Игорь Владимирович</t>
  </si>
  <si>
    <t>Дог Горький Щербан Елена Анатольевна</t>
  </si>
  <si>
    <t>ООО "Вымпел Ком" Дог нах у ЧГБ</t>
  </si>
  <si>
    <t>№5 от 01.01.2011г.</t>
  </si>
  <si>
    <t>ООО "Челябинская сотовая связь" Дог нах у ЧГБ</t>
  </si>
  <si>
    <t xml:space="preserve">№1 от 01.01.2011г. </t>
  </si>
  <si>
    <t>ОАО "Мобильные ТелеСистемы" Дог нах у ЧГБ</t>
  </si>
  <si>
    <t>№3 от 01.01.2011г.</t>
  </si>
  <si>
    <t>№4 от 01.01.2011г.</t>
  </si>
  <si>
    <t>ОГУП "Обласной аптечный склад" Дог нах у ЧГБ</t>
  </si>
  <si>
    <t>ООО "Интвестсервис" Дог нах у ЧГБ</t>
  </si>
  <si>
    <t>ИП Миронова Нонна Ивановна</t>
  </si>
  <si>
    <t>456440, г. Чебаркуль, ул. Мира,30а,39</t>
  </si>
  <si>
    <t>Чебаркульский городской округ</t>
  </si>
  <si>
    <t>ИП Иванова Ирина Петровна</t>
  </si>
  <si>
    <t>ИП Притчина Вера Николаевна</t>
  </si>
  <si>
    <t>456440, г. Чебаркуль, ул. 9 Мая, д. 28-А, кв. 3</t>
  </si>
  <si>
    <t>размер поддержки в месяц, тыс.рублей</t>
  </si>
  <si>
    <t xml:space="preserve"> ИП Хохряков Владислав Сергеевич</t>
  </si>
  <si>
    <t>456440,г. Чебаркуль, ул. Попова, д. 71</t>
  </si>
  <si>
    <t>ИП Рябченко Наталия Николаевна</t>
  </si>
  <si>
    <t>456440, г. Чебаркуль, ул. Мира, д. 28-А, кв. 3</t>
  </si>
  <si>
    <t>Реестр субъектов малого и среднего предпринимательства - получателей поддержки по состоянию на 01.01.2013года.</t>
  </si>
  <si>
    <t>ИП Баравицкая Ирина Николаевна</t>
  </si>
  <si>
    <t>456440, г. Чебаркуль, ул. Каширина, д. 42, кв. 32</t>
  </si>
  <si>
    <t>ИП Никулина Елена Николаевна</t>
  </si>
  <si>
    <t>456440, г. Чебаркуль, ул. Мира, д. 8, кв. 23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</si>
</sst>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18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i/>
      <sz val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49" fontId="4" fillId="0" borderId="15" xfId="0" applyNumberFormat="1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horizontal="center" vertical="justify" wrapText="1"/>
    </xf>
    <xf numFmtId="1" fontId="4" fillId="0" borderId="11" xfId="0" applyNumberFormat="1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justify" wrapText="1"/>
    </xf>
    <xf numFmtId="0" fontId="7" fillId="33" borderId="11" xfId="0" applyFont="1" applyFill="1" applyBorder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0" fillId="33" borderId="11" xfId="0" applyFill="1" applyBorder="1" applyAlignment="1">
      <alignment/>
    </xf>
    <xf numFmtId="4" fontId="4" fillId="0" borderId="11" xfId="0" applyNumberFormat="1" applyFont="1" applyBorder="1" applyAlignment="1">
      <alignment horizontal="center" vertical="justify" wrapText="1"/>
    </xf>
    <xf numFmtId="4" fontId="4" fillId="34" borderId="11" xfId="0" applyNumberFormat="1" applyFont="1" applyFill="1" applyBorder="1" applyAlignment="1">
      <alignment horizontal="center" vertical="justify" wrapText="1"/>
    </xf>
    <xf numFmtId="4" fontId="4" fillId="0" borderId="13" xfId="0" applyNumberFormat="1" applyFont="1" applyBorder="1" applyAlignment="1">
      <alignment horizontal="center" vertical="justify" wrapText="1"/>
    </xf>
    <xf numFmtId="4" fontId="4" fillId="33" borderId="11" xfId="0" applyNumberFormat="1" applyFont="1" applyFill="1" applyBorder="1" applyAlignment="1">
      <alignment horizontal="center" vertical="justify" wrapText="1"/>
    </xf>
    <xf numFmtId="4" fontId="4" fillId="33" borderId="13" xfId="0" applyNumberFormat="1" applyFont="1" applyFill="1" applyBorder="1" applyAlignment="1">
      <alignment horizontal="center" vertical="justify" wrapText="1"/>
    </xf>
    <xf numFmtId="4" fontId="4" fillId="0" borderId="0" xfId="0" applyNumberFormat="1" applyFont="1" applyAlignment="1">
      <alignment horizontal="center" vertical="justify" wrapText="1"/>
    </xf>
    <xf numFmtId="4" fontId="4" fillId="34" borderId="13" xfId="0" applyNumberFormat="1" applyFont="1" applyFill="1" applyBorder="1" applyAlignment="1">
      <alignment horizontal="center" vertical="justify" wrapText="1"/>
    </xf>
    <xf numFmtId="4" fontId="4" fillId="33" borderId="1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4" fontId="10" fillId="0" borderId="11" xfId="0" applyNumberFormat="1" applyFont="1" applyBorder="1" applyAlignment="1">
      <alignment horizontal="center" vertical="justify" wrapText="1"/>
    </xf>
    <xf numFmtId="4" fontId="10" fillId="34" borderId="13" xfId="0" applyNumberFormat="1" applyFont="1" applyFill="1" applyBorder="1" applyAlignment="1">
      <alignment horizontal="center" vertical="justify" wrapText="1"/>
    </xf>
    <xf numFmtId="4" fontId="10" fillId="0" borderId="13" xfId="0" applyNumberFormat="1" applyFont="1" applyBorder="1" applyAlignment="1">
      <alignment horizontal="center" vertical="justify" wrapText="1"/>
    </xf>
    <xf numFmtId="4" fontId="10" fillId="34" borderId="11" xfId="0" applyNumberFormat="1" applyFont="1" applyFill="1" applyBorder="1" applyAlignment="1">
      <alignment horizontal="center" vertical="justify" wrapText="1"/>
    </xf>
    <xf numFmtId="0" fontId="10" fillId="34" borderId="11" xfId="0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10" fillId="33" borderId="11" xfId="0" applyFont="1" applyFill="1" applyBorder="1" applyAlignment="1">
      <alignment horizontal="center" vertical="justify" wrapText="1"/>
    </xf>
    <xf numFmtId="4" fontId="10" fillId="33" borderId="11" xfId="0" applyNumberFormat="1" applyFont="1" applyFill="1" applyBorder="1" applyAlignment="1">
      <alignment horizontal="center" vertical="justify" wrapText="1"/>
    </xf>
    <xf numFmtId="4" fontId="10" fillId="33" borderId="13" xfId="0" applyNumberFormat="1" applyFont="1" applyFill="1" applyBorder="1" applyAlignment="1">
      <alignment horizontal="center" vertical="justify" wrapText="1"/>
    </xf>
    <xf numFmtId="0" fontId="0" fillId="33" borderId="0" xfId="0" applyFont="1" applyFill="1" applyAlignment="1">
      <alignment/>
    </xf>
    <xf numFmtId="4" fontId="12" fillId="33" borderId="11" xfId="0" applyNumberFormat="1" applyFont="1" applyFill="1" applyBorder="1" applyAlignment="1">
      <alignment horizontal="center" vertical="justify" wrapText="1"/>
    </xf>
    <xf numFmtId="4" fontId="11" fillId="33" borderId="11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2" fontId="4" fillId="0" borderId="11" xfId="0" applyNumberFormat="1" applyFont="1" applyBorder="1" applyAlignment="1">
      <alignment horizontal="center" vertical="justify" wrapText="1"/>
    </xf>
    <xf numFmtId="2" fontId="4" fillId="33" borderId="11" xfId="0" applyNumberFormat="1" applyFont="1" applyFill="1" applyBorder="1" applyAlignment="1">
      <alignment horizontal="center" vertical="justify" wrapText="1"/>
    </xf>
    <xf numFmtId="2" fontId="4" fillId="34" borderId="11" xfId="0" applyNumberFormat="1" applyFont="1" applyFill="1" applyBorder="1" applyAlignment="1">
      <alignment horizontal="center" vertical="justify" wrapText="1"/>
    </xf>
    <xf numFmtId="2" fontId="16" fillId="34" borderId="11" xfId="0" applyNumberFormat="1" applyFont="1" applyFill="1" applyBorder="1" applyAlignment="1">
      <alignment horizontal="center" vertical="justify" wrapText="1"/>
    </xf>
    <xf numFmtId="0" fontId="4" fillId="0" borderId="11" xfId="0" applyFont="1" applyBorder="1" applyAlignment="1">
      <alignment vertical="justify" wrapText="1"/>
    </xf>
    <xf numFmtId="4" fontId="10" fillId="0" borderId="0" xfId="0" applyNumberFormat="1" applyFont="1" applyBorder="1" applyAlignment="1">
      <alignment horizontal="center" vertical="justify" wrapText="1"/>
    </xf>
    <xf numFmtId="4" fontId="10" fillId="0" borderId="0" xfId="0" applyNumberFormat="1" applyFont="1" applyAlignment="1">
      <alignment horizontal="center" vertical="justify" wrapText="1"/>
    </xf>
    <xf numFmtId="0" fontId="4" fillId="34" borderId="11" xfId="0" applyFont="1" applyFill="1" applyBorder="1" applyAlignment="1">
      <alignment vertical="justify" wrapText="1"/>
    </xf>
    <xf numFmtId="0" fontId="4" fillId="34" borderId="11" xfId="0" applyFont="1" applyFill="1" applyBorder="1" applyAlignment="1">
      <alignment horizontal="center" vertical="justify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10" fillId="35" borderId="11" xfId="0" applyNumberFormat="1" applyFont="1" applyFill="1" applyBorder="1" applyAlignment="1">
      <alignment horizontal="center" vertical="justify" wrapText="1"/>
    </xf>
    <xf numFmtId="4" fontId="10" fillId="0" borderId="11" xfId="0" applyNumberFormat="1" applyFont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34" borderId="13" xfId="0" applyNumberFormat="1" applyFont="1" applyFill="1" applyBorder="1" applyAlignment="1">
      <alignment horizontal="center"/>
    </xf>
    <xf numFmtId="4" fontId="10" fillId="35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 vertical="justify" wrapText="1"/>
    </xf>
    <xf numFmtId="2" fontId="10" fillId="0" borderId="11" xfId="0" applyNumberFormat="1" applyFont="1" applyBorder="1" applyAlignment="1">
      <alignment horizontal="center" vertical="justify" wrapText="1"/>
    </xf>
    <xf numFmtId="2" fontId="10" fillId="0" borderId="11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34" borderId="0" xfId="0" applyFill="1" applyAlignment="1">
      <alignment/>
    </xf>
    <xf numFmtId="2" fontId="10" fillId="33" borderId="0" xfId="0" applyNumberFormat="1" applyFont="1" applyFill="1" applyAlignment="1">
      <alignment horizontal="center"/>
    </xf>
    <xf numFmtId="0" fontId="17" fillId="0" borderId="11" xfId="0" applyFont="1" applyBorder="1" applyAlignment="1">
      <alignment horizontal="center" vertical="justify" wrapText="1"/>
    </xf>
    <xf numFmtId="0" fontId="16" fillId="0" borderId="11" xfId="0" applyFont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5" fillId="34" borderId="11" xfId="0" applyFont="1" applyFill="1" applyBorder="1" applyAlignment="1">
      <alignment horizontal="center" vertical="justify" wrapText="1"/>
    </xf>
    <xf numFmtId="4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justify" wrapText="1"/>
    </xf>
    <xf numFmtId="2" fontId="10" fillId="0" borderId="0" xfId="0" applyNumberFormat="1" applyFont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justify" wrapText="1"/>
    </xf>
    <xf numFmtId="0" fontId="10" fillId="36" borderId="11" xfId="0" applyFont="1" applyFill="1" applyBorder="1" applyAlignment="1">
      <alignment horizontal="center" vertical="justify" wrapText="1"/>
    </xf>
    <xf numFmtId="0" fontId="10" fillId="36" borderId="13" xfId="0" applyFont="1" applyFill="1" applyBorder="1" applyAlignment="1">
      <alignment horizontal="center" vertical="justify" wrapText="1"/>
    </xf>
    <xf numFmtId="4" fontId="10" fillId="36" borderId="11" xfId="0" applyNumberFormat="1" applyFont="1" applyFill="1" applyBorder="1" applyAlignment="1">
      <alignment horizontal="center" vertical="justify" wrapText="1"/>
    </xf>
    <xf numFmtId="4" fontId="10" fillId="36" borderId="13" xfId="0" applyNumberFormat="1" applyFont="1" applyFill="1" applyBorder="1" applyAlignment="1">
      <alignment horizontal="center" vertical="justify" wrapText="1"/>
    </xf>
    <xf numFmtId="0" fontId="10" fillId="36" borderId="13" xfId="0" applyFont="1" applyFill="1" applyBorder="1" applyAlignment="1">
      <alignment horizontal="center"/>
    </xf>
    <xf numFmtId="2" fontId="10" fillId="36" borderId="13" xfId="0" applyNumberFormat="1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vertical="justify" wrapText="1"/>
    </xf>
    <xf numFmtId="0" fontId="10" fillId="37" borderId="13" xfId="0" applyFont="1" applyFill="1" applyBorder="1" applyAlignment="1">
      <alignment horizontal="center" vertical="justify" wrapText="1"/>
    </xf>
    <xf numFmtId="4" fontId="10" fillId="37" borderId="11" xfId="0" applyNumberFormat="1" applyFont="1" applyFill="1" applyBorder="1" applyAlignment="1">
      <alignment horizontal="center" vertical="justify" wrapText="1"/>
    </xf>
    <xf numFmtId="4" fontId="10" fillId="37" borderId="13" xfId="0" applyNumberFormat="1" applyFont="1" applyFill="1" applyBorder="1" applyAlignment="1">
      <alignment horizontal="center" vertical="justify" wrapText="1"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justify" wrapText="1"/>
    </xf>
    <xf numFmtId="0" fontId="4" fillId="37" borderId="15" xfId="0" applyFont="1" applyFill="1" applyBorder="1" applyAlignment="1">
      <alignment horizontal="center" vertical="justify" wrapText="1"/>
    </xf>
    <xf numFmtId="0" fontId="7" fillId="37" borderId="11" xfId="0" applyFont="1" applyFill="1" applyBorder="1" applyAlignment="1">
      <alignment horizontal="center" vertical="justify" wrapText="1"/>
    </xf>
    <xf numFmtId="4" fontId="4" fillId="37" borderId="11" xfId="0" applyNumberFormat="1" applyFont="1" applyFill="1" applyBorder="1" applyAlignment="1">
      <alignment horizontal="center" vertical="justify" wrapText="1"/>
    </xf>
    <xf numFmtId="4" fontId="4" fillId="37" borderId="13" xfId="0" applyNumberFormat="1" applyFont="1" applyFill="1" applyBorder="1" applyAlignment="1">
      <alignment horizontal="center" vertical="justify" wrapText="1"/>
    </xf>
    <xf numFmtId="0" fontId="4" fillId="37" borderId="12" xfId="0" applyFont="1" applyFill="1" applyBorder="1" applyAlignment="1">
      <alignment horizontal="center" vertical="justify" wrapText="1"/>
    </xf>
    <xf numFmtId="4" fontId="10" fillId="37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4" fillId="37" borderId="16" xfId="0" applyFont="1" applyFill="1" applyBorder="1" applyAlignment="1">
      <alignment horizontal="center" vertical="justify" wrapText="1"/>
    </xf>
    <xf numFmtId="4" fontId="10" fillId="37" borderId="13" xfId="0" applyNumberFormat="1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 vertical="justify" wrapText="1"/>
    </xf>
    <xf numFmtId="2" fontId="10" fillId="37" borderId="11" xfId="0" applyNumberFormat="1" applyFont="1" applyFill="1" applyBorder="1" applyAlignment="1">
      <alignment horizontal="center" vertical="justify" wrapText="1"/>
    </xf>
    <xf numFmtId="0" fontId="17" fillId="37" borderId="11" xfId="0" applyFont="1" applyFill="1" applyBorder="1" applyAlignment="1">
      <alignment horizontal="center" vertical="justify" wrapText="1"/>
    </xf>
    <xf numFmtId="0" fontId="13" fillId="37" borderId="11" xfId="0" applyFont="1" applyFill="1" applyBorder="1" applyAlignment="1">
      <alignment horizontal="center" vertical="justify" wrapText="1"/>
    </xf>
    <xf numFmtId="0" fontId="13" fillId="37" borderId="13" xfId="0" applyFont="1" applyFill="1" applyBorder="1" applyAlignment="1">
      <alignment horizontal="center" vertical="justify" wrapText="1"/>
    </xf>
    <xf numFmtId="4" fontId="13" fillId="37" borderId="11" xfId="0" applyNumberFormat="1" applyFont="1" applyFill="1" applyBorder="1" applyAlignment="1">
      <alignment horizontal="center" vertical="justify" wrapText="1"/>
    </xf>
    <xf numFmtId="0" fontId="14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10" fillId="37" borderId="18" xfId="0" applyFont="1" applyFill="1" applyBorder="1" applyAlignment="1">
      <alignment horizontal="center" vertical="justify" wrapText="1"/>
    </xf>
    <xf numFmtId="4" fontId="10" fillId="37" borderId="18" xfId="0" applyNumberFormat="1" applyFont="1" applyFill="1" applyBorder="1" applyAlignment="1">
      <alignment horizontal="center" vertical="justify" wrapText="1"/>
    </xf>
    <xf numFmtId="49" fontId="4" fillId="37" borderId="15" xfId="0" applyNumberFormat="1" applyFont="1" applyFill="1" applyBorder="1" applyAlignment="1">
      <alignment horizontal="center" vertical="justify" wrapText="1"/>
    </xf>
    <xf numFmtId="0" fontId="10" fillId="37" borderId="19" xfId="0" applyFont="1" applyFill="1" applyBorder="1" applyAlignment="1">
      <alignment horizontal="center" vertical="justify" wrapText="1"/>
    </xf>
    <xf numFmtId="0" fontId="7" fillId="34" borderId="11" xfId="0" applyFont="1" applyFill="1" applyBorder="1" applyAlignment="1">
      <alignment horizontal="center" vertical="justify" wrapText="1"/>
    </xf>
    <xf numFmtId="0" fontId="10" fillId="34" borderId="13" xfId="0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vertical="justify" wrapText="1"/>
    </xf>
    <xf numFmtId="4" fontId="4" fillId="35" borderId="13" xfId="0" applyNumberFormat="1" applyFont="1" applyFill="1" applyBorder="1" applyAlignment="1">
      <alignment horizontal="center" vertical="justify" wrapText="1"/>
    </xf>
    <xf numFmtId="0" fontId="0" fillId="37" borderId="0" xfId="0" applyFont="1" applyFill="1" applyAlignment="1">
      <alignment/>
    </xf>
    <xf numFmtId="4" fontId="10" fillId="38" borderId="11" xfId="0" applyNumberFormat="1" applyFont="1" applyFill="1" applyBorder="1" applyAlignment="1">
      <alignment horizontal="center" vertical="justify" wrapText="1"/>
    </xf>
    <xf numFmtId="0" fontId="13" fillId="37" borderId="13" xfId="0" applyFont="1" applyFill="1" applyBorder="1" applyAlignment="1">
      <alignment horizontal="center"/>
    </xf>
    <xf numFmtId="2" fontId="13" fillId="37" borderId="13" xfId="0" applyNumberFormat="1" applyFont="1" applyFill="1" applyBorder="1" applyAlignment="1">
      <alignment horizontal="center"/>
    </xf>
    <xf numFmtId="2" fontId="13" fillId="37" borderId="11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4" fontId="4" fillId="34" borderId="0" xfId="0" applyNumberFormat="1" applyFont="1" applyFill="1" applyAlignment="1">
      <alignment horizontal="center" vertical="justify" wrapText="1"/>
    </xf>
    <xf numFmtId="0" fontId="4" fillId="39" borderId="11" xfId="0" applyFont="1" applyFill="1" applyBorder="1" applyAlignment="1">
      <alignment horizontal="center" vertical="justify" wrapText="1"/>
    </xf>
    <xf numFmtId="0" fontId="4" fillId="39" borderId="12" xfId="0" applyFont="1" applyFill="1" applyBorder="1" applyAlignment="1">
      <alignment horizontal="center" vertical="justify" wrapText="1"/>
    </xf>
    <xf numFmtId="0" fontId="7" fillId="39" borderId="11" xfId="0" applyFont="1" applyFill="1" applyBorder="1" applyAlignment="1">
      <alignment horizontal="center" vertical="justify" wrapText="1"/>
    </xf>
    <xf numFmtId="4" fontId="4" fillId="39" borderId="11" xfId="0" applyNumberFormat="1" applyFont="1" applyFill="1" applyBorder="1" applyAlignment="1">
      <alignment horizontal="center" vertical="justify" wrapText="1"/>
    </xf>
    <xf numFmtId="4" fontId="10" fillId="39" borderId="11" xfId="0" applyNumberFormat="1" applyFont="1" applyFill="1" applyBorder="1" applyAlignment="1">
      <alignment horizontal="center" vertical="justify" wrapText="1"/>
    </xf>
    <xf numFmtId="4" fontId="10" fillId="39" borderId="13" xfId="0" applyNumberFormat="1" applyFont="1" applyFill="1" applyBorder="1" applyAlignment="1">
      <alignment horizontal="center" vertical="justify" wrapText="1"/>
    </xf>
    <xf numFmtId="0" fontId="0" fillId="39" borderId="0" xfId="0" applyFill="1" applyAlignment="1">
      <alignment/>
    </xf>
    <xf numFmtId="0" fontId="10" fillId="39" borderId="11" xfId="0" applyFont="1" applyFill="1" applyBorder="1" applyAlignment="1">
      <alignment horizontal="center" vertical="justify" wrapText="1"/>
    </xf>
    <xf numFmtId="0" fontId="10" fillId="39" borderId="15" xfId="0" applyFont="1" applyFill="1" applyBorder="1" applyAlignment="1">
      <alignment horizontal="center" vertical="justify" wrapText="1"/>
    </xf>
    <xf numFmtId="0" fontId="10" fillId="39" borderId="13" xfId="0" applyFont="1" applyFill="1" applyBorder="1" applyAlignment="1">
      <alignment horizontal="center" vertical="justify" wrapText="1"/>
    </xf>
    <xf numFmtId="0" fontId="10" fillId="39" borderId="13" xfId="0" applyFont="1" applyFill="1" applyBorder="1" applyAlignment="1">
      <alignment horizontal="center"/>
    </xf>
    <xf numFmtId="2" fontId="10" fillId="39" borderId="13" xfId="0" applyNumberFormat="1" applyFont="1" applyFill="1" applyBorder="1" applyAlignment="1">
      <alignment horizontal="center"/>
    </xf>
    <xf numFmtId="2" fontId="10" fillId="39" borderId="11" xfId="0" applyNumberFormat="1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justify" wrapText="1"/>
    </xf>
    <xf numFmtId="4" fontId="10" fillId="34" borderId="18" xfId="0" applyNumberFormat="1" applyFont="1" applyFill="1" applyBorder="1" applyAlignment="1">
      <alignment horizontal="center" vertical="justify" wrapText="1"/>
    </xf>
    <xf numFmtId="4" fontId="10" fillId="34" borderId="0" xfId="0" applyNumberFormat="1" applyFont="1" applyFill="1" applyAlignment="1">
      <alignment horizontal="center" vertical="justify" wrapText="1"/>
    </xf>
    <xf numFmtId="0" fontId="10" fillId="40" borderId="11" xfId="0" applyFont="1" applyFill="1" applyBorder="1" applyAlignment="1">
      <alignment horizontal="center" vertical="justify" wrapText="1"/>
    </xf>
    <xf numFmtId="0" fontId="10" fillId="40" borderId="15" xfId="0" applyFont="1" applyFill="1" applyBorder="1" applyAlignment="1">
      <alignment horizontal="center" vertical="justify" wrapText="1"/>
    </xf>
    <xf numFmtId="0" fontId="10" fillId="40" borderId="13" xfId="0" applyFont="1" applyFill="1" applyBorder="1" applyAlignment="1">
      <alignment horizontal="center" vertical="justify" wrapText="1"/>
    </xf>
    <xf numFmtId="4" fontId="10" fillId="40" borderId="11" xfId="0" applyNumberFormat="1" applyFont="1" applyFill="1" applyBorder="1" applyAlignment="1">
      <alignment horizontal="center" vertical="justify" wrapText="1"/>
    </xf>
    <xf numFmtId="4" fontId="10" fillId="40" borderId="13" xfId="0" applyNumberFormat="1" applyFont="1" applyFill="1" applyBorder="1" applyAlignment="1">
      <alignment horizontal="center" vertical="justify" wrapText="1"/>
    </xf>
    <xf numFmtId="0" fontId="10" fillId="40" borderId="13" xfId="0" applyFont="1" applyFill="1" applyBorder="1" applyAlignment="1">
      <alignment horizontal="center"/>
    </xf>
    <xf numFmtId="2" fontId="10" fillId="40" borderId="13" xfId="0" applyNumberFormat="1" applyFont="1" applyFill="1" applyBorder="1" applyAlignment="1">
      <alignment horizontal="center"/>
    </xf>
    <xf numFmtId="2" fontId="10" fillId="40" borderId="11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4" fillId="40" borderId="11" xfId="0" applyFont="1" applyFill="1" applyBorder="1" applyAlignment="1">
      <alignment horizontal="center" vertical="justify" wrapText="1"/>
    </xf>
    <xf numFmtId="0" fontId="4" fillId="40" borderId="15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justify" wrapText="1"/>
    </xf>
    <xf numFmtId="4" fontId="4" fillId="40" borderId="11" xfId="0" applyNumberFormat="1" applyFont="1" applyFill="1" applyBorder="1" applyAlignment="1">
      <alignment horizontal="center" vertical="justify" wrapText="1"/>
    </xf>
    <xf numFmtId="4" fontId="4" fillId="40" borderId="13" xfId="0" applyNumberFormat="1" applyFont="1" applyFill="1" applyBorder="1" applyAlignment="1">
      <alignment horizontal="center" vertical="justify" wrapText="1"/>
    </xf>
    <xf numFmtId="4" fontId="10" fillId="40" borderId="13" xfId="0" applyNumberFormat="1" applyFont="1" applyFill="1" applyBorder="1" applyAlignment="1">
      <alignment horizontal="center"/>
    </xf>
    <xf numFmtId="4" fontId="10" fillId="40" borderId="11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4" fillId="40" borderId="15" xfId="0" applyFont="1" applyFill="1" applyBorder="1" applyAlignment="1">
      <alignment horizontal="center" vertical="justify" wrapText="1"/>
    </xf>
    <xf numFmtId="0" fontId="19" fillId="0" borderId="0" xfId="0" applyFont="1" applyAlignment="1">
      <alignment/>
    </xf>
    <xf numFmtId="0" fontId="10" fillId="40" borderId="15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justify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justify" wrapText="1"/>
    </xf>
    <xf numFmtId="4" fontId="10" fillId="41" borderId="11" xfId="0" applyNumberFormat="1" applyFont="1" applyFill="1" applyBorder="1" applyAlignment="1">
      <alignment horizontal="center" vertical="justify" wrapText="1"/>
    </xf>
    <xf numFmtId="4" fontId="10" fillId="41" borderId="13" xfId="0" applyNumberFormat="1" applyFont="1" applyFill="1" applyBorder="1" applyAlignment="1">
      <alignment horizontal="center" vertical="justify" wrapText="1"/>
    </xf>
    <xf numFmtId="0" fontId="10" fillId="41" borderId="13" xfId="0" applyFont="1" applyFill="1" applyBorder="1" applyAlignment="1">
      <alignment horizontal="center"/>
    </xf>
    <xf numFmtId="2" fontId="10" fillId="41" borderId="13" xfId="0" applyNumberFormat="1" applyFont="1" applyFill="1" applyBorder="1" applyAlignment="1">
      <alignment horizontal="center"/>
    </xf>
    <xf numFmtId="2" fontId="10" fillId="41" borderId="11" xfId="0" applyNumberFormat="1" applyFont="1" applyFill="1" applyBorder="1" applyAlignment="1">
      <alignment horizontal="center"/>
    </xf>
    <xf numFmtId="0" fontId="0" fillId="41" borderId="0" xfId="0" applyFont="1" applyFill="1" applyAlignment="1">
      <alignment/>
    </xf>
    <xf numFmtId="14" fontId="7" fillId="40" borderId="11" xfId="0" applyNumberFormat="1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justify" wrapText="1"/>
    </xf>
    <xf numFmtId="0" fontId="10" fillId="42" borderId="15" xfId="0" applyFont="1" applyFill="1" applyBorder="1" applyAlignment="1">
      <alignment horizontal="center" vertical="center" wrapText="1"/>
    </xf>
    <xf numFmtId="0" fontId="10" fillId="42" borderId="13" xfId="0" applyFont="1" applyFill="1" applyBorder="1" applyAlignment="1">
      <alignment horizontal="center" vertical="justify" wrapText="1"/>
    </xf>
    <xf numFmtId="4" fontId="10" fillId="42" borderId="11" xfId="0" applyNumberFormat="1" applyFont="1" applyFill="1" applyBorder="1" applyAlignment="1">
      <alignment horizontal="center" vertical="justify" wrapText="1"/>
    </xf>
    <xf numFmtId="4" fontId="10" fillId="42" borderId="13" xfId="0" applyNumberFormat="1" applyFont="1" applyFill="1" applyBorder="1" applyAlignment="1">
      <alignment horizontal="center" vertical="justify" wrapText="1"/>
    </xf>
    <xf numFmtId="0" fontId="10" fillId="42" borderId="13" xfId="0" applyFont="1" applyFill="1" applyBorder="1" applyAlignment="1">
      <alignment horizontal="center"/>
    </xf>
    <xf numFmtId="2" fontId="10" fillId="42" borderId="13" xfId="0" applyNumberFormat="1" applyFont="1" applyFill="1" applyBorder="1" applyAlignment="1">
      <alignment horizontal="center"/>
    </xf>
    <xf numFmtId="2" fontId="10" fillId="42" borderId="11" xfId="0" applyNumberFormat="1" applyFont="1" applyFill="1" applyBorder="1" applyAlignment="1">
      <alignment horizontal="center"/>
    </xf>
    <xf numFmtId="0" fontId="0" fillId="42" borderId="0" xfId="0" applyFont="1" applyFill="1" applyAlignment="1">
      <alignment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21" fillId="0" borderId="0" xfId="0" applyFont="1" applyAlignment="1">
      <alignment/>
    </xf>
    <xf numFmtId="0" fontId="0" fillId="40" borderId="11" xfId="0" applyFill="1" applyBorder="1" applyAlignment="1">
      <alignment/>
    </xf>
    <xf numFmtId="0" fontId="0" fillId="40" borderId="11" xfId="0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0" fillId="37" borderId="11" xfId="0" applyFill="1" applyBorder="1" applyAlignment="1">
      <alignment/>
    </xf>
    <xf numFmtId="0" fontId="4" fillId="37" borderId="15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49" fontId="10" fillId="37" borderId="12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justify" wrapText="1"/>
    </xf>
    <xf numFmtId="0" fontId="10" fillId="43" borderId="13" xfId="0" applyFont="1" applyFill="1" applyBorder="1" applyAlignment="1">
      <alignment horizontal="center" vertical="justify" wrapText="1"/>
    </xf>
    <xf numFmtId="4" fontId="10" fillId="43" borderId="11" xfId="0" applyNumberFormat="1" applyFont="1" applyFill="1" applyBorder="1" applyAlignment="1">
      <alignment horizontal="center" vertical="justify" wrapText="1"/>
    </xf>
    <xf numFmtId="49" fontId="10" fillId="43" borderId="12" xfId="0" applyNumberFormat="1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justify" wrapText="1"/>
    </xf>
    <xf numFmtId="4" fontId="4" fillId="43" borderId="11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5" borderId="0" xfId="0" applyFill="1" applyAlignment="1">
      <alignment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justify" wrapText="1"/>
    </xf>
    <xf numFmtId="0" fontId="13" fillId="41" borderId="13" xfId="0" applyFont="1" applyFill="1" applyBorder="1" applyAlignment="1">
      <alignment horizontal="center" vertical="justify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justify" wrapText="1"/>
    </xf>
    <xf numFmtId="0" fontId="13" fillId="41" borderId="13" xfId="0" applyFont="1" applyFill="1" applyBorder="1" applyAlignment="1">
      <alignment horizontal="center" vertical="justify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wrapText="1"/>
    </xf>
    <xf numFmtId="4" fontId="16" fillId="37" borderId="11" xfId="0" applyNumberFormat="1" applyFont="1" applyFill="1" applyBorder="1" applyAlignment="1">
      <alignment horizontal="center" vertical="justify" wrapText="1"/>
    </xf>
    <xf numFmtId="0" fontId="10" fillId="44" borderId="11" xfId="0" applyFont="1" applyFill="1" applyBorder="1" applyAlignment="1">
      <alignment horizontal="center" vertical="justify" wrapText="1"/>
    </xf>
    <xf numFmtId="0" fontId="10" fillId="44" borderId="13" xfId="0" applyFont="1" applyFill="1" applyBorder="1" applyAlignment="1">
      <alignment horizontal="center" vertical="justify" wrapText="1"/>
    </xf>
    <xf numFmtId="4" fontId="10" fillId="44" borderId="11" xfId="0" applyNumberFormat="1" applyFont="1" applyFill="1" applyBorder="1" applyAlignment="1">
      <alignment horizontal="center" vertical="justify" wrapText="1"/>
    </xf>
    <xf numFmtId="4" fontId="10" fillId="44" borderId="13" xfId="0" applyNumberFormat="1" applyFont="1" applyFill="1" applyBorder="1" applyAlignment="1">
      <alignment horizontal="center" vertical="justify" wrapText="1"/>
    </xf>
    <xf numFmtId="0" fontId="10" fillId="44" borderId="13" xfId="0" applyFont="1" applyFill="1" applyBorder="1" applyAlignment="1">
      <alignment horizontal="center"/>
    </xf>
    <xf numFmtId="2" fontId="10" fillId="44" borderId="13" xfId="0" applyNumberFormat="1" applyFont="1" applyFill="1" applyBorder="1" applyAlignment="1">
      <alignment horizontal="center"/>
    </xf>
    <xf numFmtId="2" fontId="10" fillId="44" borderId="11" xfId="0" applyNumberFormat="1" applyFont="1" applyFill="1" applyBorder="1" applyAlignment="1">
      <alignment horizontal="center"/>
    </xf>
    <xf numFmtId="0" fontId="0" fillId="44" borderId="0" xfId="0" applyFont="1" applyFill="1" applyAlignment="1">
      <alignment/>
    </xf>
    <xf numFmtId="2" fontId="10" fillId="44" borderId="13" xfId="0" applyNumberFormat="1" applyFont="1" applyFill="1" applyBorder="1" applyAlignment="1">
      <alignment horizontal="center" vertical="justify" wrapText="1"/>
    </xf>
    <xf numFmtId="2" fontId="10" fillId="44" borderId="11" xfId="0" applyNumberFormat="1" applyFont="1" applyFill="1" applyBorder="1" applyAlignment="1">
      <alignment horizontal="center" vertical="justify" wrapText="1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/>
    </xf>
    <xf numFmtId="187" fontId="0" fillId="0" borderId="11" xfId="0" applyNumberFormat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justify" wrapText="1"/>
    </xf>
    <xf numFmtId="0" fontId="4" fillId="45" borderId="16" xfId="0" applyFont="1" applyFill="1" applyBorder="1" applyAlignment="1">
      <alignment horizontal="center" vertical="justify" wrapText="1"/>
    </xf>
    <xf numFmtId="0" fontId="7" fillId="45" borderId="11" xfId="0" applyFont="1" applyFill="1" applyBorder="1" applyAlignment="1">
      <alignment horizontal="center" vertical="justify" wrapText="1"/>
    </xf>
    <xf numFmtId="4" fontId="4" fillId="45" borderId="11" xfId="0" applyNumberFormat="1" applyFont="1" applyFill="1" applyBorder="1" applyAlignment="1">
      <alignment horizontal="center" vertical="justify" wrapText="1"/>
    </xf>
    <xf numFmtId="4" fontId="4" fillId="45" borderId="13" xfId="0" applyNumberFormat="1" applyFont="1" applyFill="1" applyBorder="1" applyAlignment="1">
      <alignment horizontal="center" vertical="justify" wrapText="1"/>
    </xf>
    <xf numFmtId="4" fontId="10" fillId="45" borderId="11" xfId="0" applyNumberFormat="1" applyFont="1" applyFill="1" applyBorder="1" applyAlignment="1">
      <alignment horizontal="center" vertical="justify" wrapText="1"/>
    </xf>
    <xf numFmtId="4" fontId="10" fillId="45" borderId="13" xfId="0" applyNumberFormat="1" applyFont="1" applyFill="1" applyBorder="1" applyAlignment="1">
      <alignment horizontal="center"/>
    </xf>
    <xf numFmtId="4" fontId="10" fillId="45" borderId="11" xfId="0" applyNumberFormat="1" applyFont="1" applyFill="1" applyBorder="1" applyAlignment="1">
      <alignment horizontal="center"/>
    </xf>
    <xf numFmtId="0" fontId="0" fillId="45" borderId="0" xfId="0" applyFill="1" applyAlignment="1">
      <alignment/>
    </xf>
    <xf numFmtId="0" fontId="7" fillId="46" borderId="11" xfId="0" applyFont="1" applyFill="1" applyBorder="1" applyAlignment="1">
      <alignment horizontal="center" vertical="justify" wrapText="1"/>
    </xf>
    <xf numFmtId="4" fontId="10" fillId="37" borderId="1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37" borderId="11" xfId="0" applyFont="1" applyFill="1" applyBorder="1" applyAlignment="1">
      <alignment horizontal="center" vertical="top" wrapText="1"/>
    </xf>
    <xf numFmtId="0" fontId="10" fillId="37" borderId="14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3" fillId="37" borderId="12" xfId="0" applyFont="1" applyFill="1" applyBorder="1" applyAlignment="1">
      <alignment horizontal="center" vertical="top" wrapText="1"/>
    </xf>
    <xf numFmtId="49" fontId="10" fillId="44" borderId="12" xfId="0" applyNumberFormat="1" applyFont="1" applyFill="1" applyBorder="1" applyAlignment="1">
      <alignment horizontal="center" vertical="top" wrapText="1"/>
    </xf>
    <xf numFmtId="49" fontId="10" fillId="37" borderId="12" xfId="0" applyNumberFormat="1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44" borderId="10" xfId="0" applyFont="1" applyFill="1" applyBorder="1" applyAlignment="1">
      <alignment horizontal="center" vertical="top" wrapText="1"/>
    </xf>
    <xf numFmtId="0" fontId="13" fillId="37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0" fontId="10" fillId="37" borderId="15" xfId="0" applyFont="1" applyFill="1" applyBorder="1" applyAlignment="1">
      <alignment horizontal="center" vertical="top" wrapText="1"/>
    </xf>
    <xf numFmtId="0" fontId="10" fillId="40" borderId="15" xfId="0" applyFont="1" applyFill="1" applyBorder="1" applyAlignment="1">
      <alignment horizontal="center" vertical="top" wrapText="1"/>
    </xf>
    <xf numFmtId="0" fontId="10" fillId="41" borderId="15" xfId="0" applyFont="1" applyFill="1" applyBorder="1" applyAlignment="1">
      <alignment horizontal="center" vertical="top" wrapText="1"/>
    </xf>
    <xf numFmtId="0" fontId="10" fillId="42" borderId="15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47" borderId="0" xfId="0" applyFont="1" applyFill="1" applyAlignment="1">
      <alignment/>
    </xf>
    <xf numFmtId="0" fontId="0" fillId="47" borderId="0" xfId="0" applyFill="1" applyAlignment="1">
      <alignment/>
    </xf>
    <xf numFmtId="0" fontId="9" fillId="47" borderId="21" xfId="0" applyFont="1" applyFill="1" applyBorder="1" applyAlignment="1">
      <alignment horizontal="center" wrapText="1"/>
    </xf>
    <xf numFmtId="0" fontId="9" fillId="47" borderId="20" xfId="0" applyFont="1" applyFill="1" applyBorder="1" applyAlignment="1">
      <alignment horizontal="center" wrapText="1"/>
    </xf>
    <xf numFmtId="186" fontId="9" fillId="47" borderId="20" xfId="0" applyNumberFormat="1" applyFont="1" applyFill="1" applyBorder="1" applyAlignment="1">
      <alignment horizontal="center" wrapText="1"/>
    </xf>
    <xf numFmtId="0" fontId="9" fillId="47" borderId="22" xfId="0" applyFont="1" applyFill="1" applyBorder="1" applyAlignment="1">
      <alignment horizontal="center" wrapText="1"/>
    </xf>
    <xf numFmtId="0" fontId="9" fillId="47" borderId="24" xfId="0" applyFont="1" applyFill="1" applyBorder="1" applyAlignment="1">
      <alignment horizontal="center" wrapText="1"/>
    </xf>
    <xf numFmtId="0" fontId="9" fillId="47" borderId="25" xfId="0" applyFont="1" applyFill="1" applyBorder="1" applyAlignment="1">
      <alignment horizontal="center" wrapText="1"/>
    </xf>
    <xf numFmtId="186" fontId="9" fillId="47" borderId="25" xfId="0" applyNumberFormat="1" applyFont="1" applyFill="1" applyBorder="1" applyAlignment="1">
      <alignment horizontal="center" wrapText="1"/>
    </xf>
    <xf numFmtId="0" fontId="9" fillId="47" borderId="26" xfId="0" applyFont="1" applyFill="1" applyBorder="1" applyAlignment="1">
      <alignment horizontal="center" wrapText="1"/>
    </xf>
    <xf numFmtId="0" fontId="0" fillId="47" borderId="11" xfId="0" applyFill="1" applyBorder="1" applyAlignment="1">
      <alignment/>
    </xf>
    <xf numFmtId="0" fontId="21" fillId="47" borderId="11" xfId="0" applyFont="1" applyFill="1" applyBorder="1" applyAlignment="1">
      <alignment horizontal="center" vertical="center" wrapText="1"/>
    </xf>
    <xf numFmtId="0" fontId="21" fillId="47" borderId="11" xfId="0" applyFont="1" applyFill="1" applyBorder="1" applyAlignment="1">
      <alignment horizontal="center"/>
    </xf>
    <xf numFmtId="0" fontId="0" fillId="47" borderId="18" xfId="0" applyFill="1" applyBorder="1" applyAlignment="1">
      <alignment/>
    </xf>
    <xf numFmtId="0" fontId="0" fillId="47" borderId="20" xfId="0" applyFont="1" applyFill="1" applyBorder="1" applyAlignment="1">
      <alignment/>
    </xf>
    <xf numFmtId="0" fontId="21" fillId="47" borderId="20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5" xfId="0" applyFont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3" fillId="0" borderId="27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6" xfId="0" applyBorder="1" applyAlignment="1">
      <alignment vertical="justify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7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 horizontal="center" vertical="justify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13" xfId="0" applyFont="1" applyBorder="1" applyAlignment="1">
      <alignment horizontal="center" vertical="justify" wrapText="1"/>
    </xf>
    <xf numFmtId="0" fontId="8" fillId="0" borderId="15" xfId="0" applyFont="1" applyBorder="1" applyAlignment="1">
      <alignment horizontal="center" vertical="justify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justify" wrapText="1"/>
    </xf>
    <xf numFmtId="0" fontId="18" fillId="0" borderId="15" xfId="0" applyFont="1" applyBorder="1" applyAlignment="1">
      <alignment horizontal="center" vertical="justify" wrapText="1"/>
    </xf>
    <xf numFmtId="0" fontId="2" fillId="0" borderId="15" xfId="0" applyFont="1" applyBorder="1" applyAlignment="1">
      <alignment vertical="justify"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27" xfId="0" applyFont="1" applyBorder="1" applyAlignment="1">
      <alignment horizontal="right" vertical="justify" wrapText="1"/>
    </xf>
    <xf numFmtId="0" fontId="2" fillId="0" borderId="16" xfId="0" applyFont="1" applyBorder="1" applyAlignment="1">
      <alignment horizontal="right" vertical="justify" wrapText="1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9" fillId="47" borderId="25" xfId="0" applyFont="1" applyFill="1" applyBorder="1" applyAlignment="1">
      <alignment horizontal="center" wrapText="1"/>
    </xf>
    <xf numFmtId="0" fontId="9" fillId="47" borderId="28" xfId="0" applyFont="1" applyFill="1" applyBorder="1" applyAlignment="1">
      <alignment horizontal="center" wrapText="1"/>
    </xf>
    <xf numFmtId="0" fontId="9" fillId="47" borderId="29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186" fontId="9" fillId="47" borderId="25" xfId="0" applyNumberFormat="1" applyFont="1" applyFill="1" applyBorder="1" applyAlignment="1">
      <alignment horizontal="center" wrapText="1"/>
    </xf>
    <xf numFmtId="186" fontId="9" fillId="47" borderId="29" xfId="0" applyNumberFormat="1" applyFont="1" applyFill="1" applyBorder="1" applyAlignment="1">
      <alignment horizontal="center" wrapText="1"/>
    </xf>
    <xf numFmtId="187" fontId="9" fillId="47" borderId="25" xfId="0" applyNumberFormat="1" applyFont="1" applyFill="1" applyBorder="1" applyAlignment="1">
      <alignment horizontal="center" wrapText="1"/>
    </xf>
    <xf numFmtId="187" fontId="9" fillId="47" borderId="2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47" borderId="24" xfId="0" applyFont="1" applyFill="1" applyBorder="1" applyAlignment="1">
      <alignment horizontal="center" wrapText="1"/>
    </xf>
    <xf numFmtId="0" fontId="9" fillId="47" borderId="30" xfId="0" applyFont="1" applyFill="1" applyBorder="1" applyAlignment="1">
      <alignment horizontal="center" wrapText="1"/>
    </xf>
    <xf numFmtId="0" fontId="9" fillId="47" borderId="31" xfId="0" applyFont="1" applyFill="1" applyBorder="1" applyAlignment="1">
      <alignment horizontal="center" wrapText="1"/>
    </xf>
    <xf numFmtId="0" fontId="9" fillId="47" borderId="32" xfId="0" applyFont="1" applyFill="1" applyBorder="1" applyAlignment="1">
      <alignment horizontal="center" wrapText="1"/>
    </xf>
    <xf numFmtId="0" fontId="9" fillId="47" borderId="26" xfId="0" applyFont="1" applyFill="1" applyBorder="1" applyAlignment="1">
      <alignment horizontal="center" wrapText="1"/>
    </xf>
    <xf numFmtId="0" fontId="9" fillId="47" borderId="33" xfId="0" applyFont="1" applyFill="1" applyBorder="1" applyAlignment="1">
      <alignment horizontal="center" wrapText="1"/>
    </xf>
    <xf numFmtId="186" fontId="9" fillId="47" borderId="28" xfId="0" applyNumberFormat="1" applyFont="1" applyFill="1" applyBorder="1" applyAlignment="1">
      <alignment horizontal="center" wrapText="1"/>
    </xf>
    <xf numFmtId="0" fontId="9" fillId="47" borderId="34" xfId="0" applyFont="1" applyFill="1" applyBorder="1" applyAlignment="1">
      <alignment horizontal="center" wrapText="1"/>
    </xf>
    <xf numFmtId="0" fontId="9" fillId="47" borderId="35" xfId="0" applyFont="1" applyFill="1" applyBorder="1" applyAlignment="1">
      <alignment horizontal="center" wrapText="1"/>
    </xf>
    <xf numFmtId="0" fontId="9" fillId="47" borderId="36" xfId="0" applyFont="1" applyFill="1" applyBorder="1" applyAlignment="1">
      <alignment horizontal="center" wrapText="1"/>
    </xf>
    <xf numFmtId="0" fontId="9" fillId="47" borderId="37" xfId="0" applyFont="1" applyFill="1" applyBorder="1" applyAlignment="1">
      <alignment horizontal="center" wrapText="1"/>
    </xf>
    <xf numFmtId="0" fontId="9" fillId="47" borderId="38" xfId="0" applyFont="1" applyFill="1" applyBorder="1" applyAlignment="1">
      <alignment horizontal="center" wrapText="1"/>
    </xf>
    <xf numFmtId="0" fontId="9" fillId="47" borderId="39" xfId="0" applyFont="1" applyFill="1" applyBorder="1" applyAlignment="1">
      <alignment horizontal="center" wrapText="1"/>
    </xf>
    <xf numFmtId="0" fontId="9" fillId="47" borderId="40" xfId="0" applyFont="1" applyFill="1" applyBorder="1" applyAlignment="1">
      <alignment horizontal="center" wrapText="1"/>
    </xf>
    <xf numFmtId="0" fontId="9" fillId="47" borderId="41" xfId="0" applyFont="1" applyFill="1" applyBorder="1" applyAlignment="1">
      <alignment horizontal="center" wrapText="1"/>
    </xf>
    <xf numFmtId="0" fontId="9" fillId="47" borderId="42" xfId="0" applyFont="1" applyFill="1" applyBorder="1" applyAlignment="1">
      <alignment horizontal="center" wrapText="1"/>
    </xf>
    <xf numFmtId="0" fontId="0" fillId="47" borderId="29" xfId="0" applyFont="1" applyFill="1" applyBorder="1" applyAlignment="1">
      <alignment/>
    </xf>
    <xf numFmtId="0" fontId="0" fillId="47" borderId="33" xfId="0" applyFont="1" applyFill="1" applyBorder="1" applyAlignment="1">
      <alignment/>
    </xf>
    <xf numFmtId="0" fontId="9" fillId="47" borderId="43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33" xfId="0" applyFont="1" applyBorder="1" applyAlignment="1">
      <alignment wrapText="1"/>
    </xf>
    <xf numFmtId="0" fontId="0" fillId="47" borderId="30" xfId="0" applyFont="1" applyFill="1" applyBorder="1" applyAlignment="1">
      <alignment/>
    </xf>
    <xf numFmtId="0" fontId="0" fillId="47" borderId="32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7">
      <selection activeCell="G4" sqref="G4"/>
    </sheetView>
  </sheetViews>
  <sheetFormatPr defaultColWidth="9.140625" defaultRowHeight="12.75"/>
  <sheetData>
    <row r="1" spans="1:14" ht="15">
      <c r="A1" s="326" t="s">
        <v>895</v>
      </c>
      <c r="B1" s="327"/>
      <c r="C1" s="327"/>
      <c r="D1" s="328"/>
      <c r="E1" s="328"/>
      <c r="F1" s="328"/>
      <c r="G1" s="329"/>
      <c r="H1" s="329"/>
      <c r="I1" s="330"/>
      <c r="J1" s="2"/>
      <c r="K1" s="17"/>
      <c r="L1" s="17"/>
      <c r="M1" s="17"/>
      <c r="N1" s="17"/>
    </row>
    <row r="2" spans="1:14" ht="30">
      <c r="A2" s="2" t="s">
        <v>594</v>
      </c>
      <c r="B2" s="2" t="s">
        <v>599</v>
      </c>
      <c r="C2" s="2" t="s">
        <v>884</v>
      </c>
      <c r="D2" s="2" t="s">
        <v>896</v>
      </c>
      <c r="E2" s="2" t="s">
        <v>897</v>
      </c>
      <c r="F2" s="2" t="s">
        <v>885</v>
      </c>
      <c r="G2" s="2" t="s">
        <v>886</v>
      </c>
      <c r="H2" s="2" t="s">
        <v>887</v>
      </c>
      <c r="I2" s="2" t="s">
        <v>889</v>
      </c>
      <c r="J2" s="2" t="s">
        <v>890</v>
      </c>
      <c r="K2" s="2" t="s">
        <v>898</v>
      </c>
      <c r="L2" s="2" t="s">
        <v>891</v>
      </c>
      <c r="M2" s="2" t="s">
        <v>892</v>
      </c>
      <c r="N2" s="2" t="s">
        <v>888</v>
      </c>
    </row>
    <row r="3" spans="1:14" ht="135">
      <c r="A3" s="13">
        <v>1</v>
      </c>
      <c r="B3" s="13" t="s">
        <v>575</v>
      </c>
      <c r="C3" s="13" t="s">
        <v>906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5">
      <c r="A4" s="2">
        <v>2</v>
      </c>
      <c r="B4" s="2" t="s">
        <v>908</v>
      </c>
      <c r="C4" s="2"/>
      <c r="D4" s="2"/>
      <c r="E4" s="2"/>
      <c r="F4" s="2"/>
      <c r="G4" s="2"/>
      <c r="H4" s="2"/>
      <c r="I4" s="2"/>
      <c r="J4" s="2"/>
      <c r="K4" s="73"/>
      <c r="L4" s="73"/>
      <c r="M4" s="84"/>
      <c r="N4" s="84"/>
    </row>
    <row r="5" spans="1:14" ht="60">
      <c r="A5" s="2">
        <v>3</v>
      </c>
      <c r="B5" s="2" t="s">
        <v>909</v>
      </c>
      <c r="C5" s="2"/>
      <c r="D5" s="2"/>
      <c r="E5" s="2"/>
      <c r="F5" s="2"/>
      <c r="G5" s="2"/>
      <c r="H5" s="2"/>
      <c r="I5" s="2"/>
      <c r="J5" s="2"/>
      <c r="K5" s="16"/>
      <c r="L5" s="16"/>
      <c r="M5" s="16"/>
      <c r="N5" s="16"/>
    </row>
    <row r="6" spans="1:14" ht="15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73"/>
      <c r="L6" s="73"/>
      <c r="M6" s="73"/>
      <c r="N6" s="84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16"/>
      <c r="N7" s="16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16"/>
      <c r="L8" s="16"/>
      <c r="M8" s="16"/>
      <c r="N8" s="16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16"/>
      <c r="L9" s="16"/>
      <c r="M9" s="16"/>
      <c r="N9" s="16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6"/>
      <c r="L10" s="16"/>
      <c r="M10" s="16"/>
      <c r="N10" s="16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6"/>
      <c r="L11" s="16"/>
      <c r="M11" s="16"/>
      <c r="N11" s="16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16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16"/>
      <c r="L13" s="16"/>
      <c r="M13" s="16"/>
      <c r="N13" s="16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16"/>
      <c r="L14" s="16"/>
      <c r="M14" s="16"/>
      <c r="N14" s="16"/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6"/>
      <c r="L15" s="16"/>
      <c r="M15" s="16"/>
      <c r="N15" s="16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16"/>
      <c r="L16" s="16"/>
      <c r="M16" s="16"/>
      <c r="N16" s="16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16"/>
      <c r="L17" s="16"/>
      <c r="M17" s="16"/>
      <c r="N17" s="16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16"/>
      <c r="L18" s="16"/>
      <c r="M18" s="16"/>
      <c r="N18" s="16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16"/>
      <c r="L19" s="16"/>
      <c r="M19" s="16"/>
      <c r="N19" s="16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16"/>
      <c r="L20" s="16"/>
      <c r="M20" s="16"/>
      <c r="N20" s="16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16"/>
      <c r="L21" s="16"/>
      <c r="M21" s="16"/>
      <c r="N21" s="16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16"/>
      <c r="L22" s="16"/>
      <c r="M22" s="16"/>
      <c r="N22" s="16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16"/>
      <c r="L23" s="16"/>
      <c r="M23" s="16"/>
      <c r="N23" s="16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16"/>
      <c r="M24" s="16"/>
      <c r="N24" s="16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16"/>
      <c r="L25" s="16"/>
      <c r="M25" s="16"/>
      <c r="N25" s="16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16"/>
      <c r="L26" s="16"/>
      <c r="M26" s="16"/>
      <c r="N26" s="16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16"/>
      <c r="L27" s="16"/>
      <c r="M27" s="16"/>
      <c r="N27" s="16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16"/>
      <c r="L28" s="16"/>
      <c r="M28" s="16"/>
      <c r="N28" s="16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16"/>
      <c r="L29" s="16"/>
      <c r="M29" s="16"/>
      <c r="N29" s="16"/>
    </row>
    <row r="30" spans="1:1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16"/>
      <c r="L30" s="16"/>
      <c r="M30" s="16"/>
      <c r="N30" s="16"/>
    </row>
    <row r="31" spans="1:1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16"/>
      <c r="L31" s="16"/>
      <c r="M31" s="16"/>
      <c r="N31" s="16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16"/>
      <c r="L32" s="16"/>
      <c r="M32" s="16"/>
      <c r="N32" s="16"/>
    </row>
    <row r="33" spans="1:1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16"/>
      <c r="L33" s="16"/>
      <c r="M33" s="16"/>
      <c r="N33" s="16"/>
    </row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16"/>
      <c r="L34" s="16"/>
      <c r="M34" s="16"/>
      <c r="N34" s="16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16"/>
      <c r="L35" s="16"/>
      <c r="M35" s="16"/>
      <c r="N35" s="16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16"/>
      <c r="L36" s="16"/>
      <c r="M36" s="16"/>
      <c r="N36" s="16"/>
    </row>
    <row r="37" spans="1:1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16"/>
      <c r="L37" s="16"/>
      <c r="M37" s="16"/>
      <c r="N37" s="16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16"/>
      <c r="L38" s="16"/>
      <c r="M38" s="16"/>
      <c r="N38" s="16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16"/>
      <c r="L39" s="16"/>
      <c r="M39" s="16"/>
      <c r="N39" s="16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6"/>
      <c r="L40" s="16"/>
      <c r="M40" s="16"/>
      <c r="N40" s="16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6"/>
      <c r="L41" s="16"/>
      <c r="M41" s="16"/>
      <c r="N41" s="16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16"/>
      <c r="M42" s="16"/>
      <c r="N42" s="16"/>
    </row>
    <row r="43" spans="1:1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6"/>
      <c r="L43" s="16"/>
      <c r="M43" s="16"/>
      <c r="N43" s="16"/>
    </row>
    <row r="44" spans="1:1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16"/>
      <c r="L44" s="16"/>
      <c r="M44" s="16"/>
      <c r="N44" s="16"/>
    </row>
    <row r="45" spans="1:1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16"/>
      <c r="L45" s="16"/>
      <c r="M45" s="16"/>
      <c r="N45" s="16"/>
    </row>
    <row r="46" spans="1:1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16"/>
      <c r="L46" s="16"/>
      <c r="M46" s="16"/>
      <c r="N46" s="16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16"/>
      <c r="L47" s="16"/>
      <c r="M47" s="16"/>
      <c r="N47" s="16"/>
    </row>
    <row r="48" spans="1:1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16"/>
      <c r="L48" s="16"/>
      <c r="M48" s="16"/>
      <c r="N48" s="16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16"/>
      <c r="L49" s="16"/>
      <c r="M49" s="16"/>
      <c r="N49" s="16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16"/>
      <c r="M50" s="16"/>
      <c r="N50" s="16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16"/>
      <c r="M51" s="16"/>
      <c r="N51" s="16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16"/>
      <c r="M52" s="16"/>
      <c r="N52" s="16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16"/>
      <c r="M53" s="16"/>
      <c r="N53" s="16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16"/>
      <c r="M54" s="16"/>
      <c r="N54" s="16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16"/>
      <c r="M55" s="16"/>
      <c r="N55" s="16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16"/>
      <c r="M56" s="16"/>
      <c r="N56" s="16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16"/>
      <c r="M57" s="16"/>
      <c r="N57" s="16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16"/>
      <c r="M58" s="16"/>
      <c r="N58" s="16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16"/>
      <c r="M59" s="16"/>
      <c r="N59" s="16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16"/>
      <c r="M60" s="16"/>
      <c r="N60" s="16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16"/>
      <c r="M61" s="16"/>
      <c r="N61" s="16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16"/>
      <c r="M62" s="16"/>
      <c r="N62" s="16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16"/>
      <c r="M63" s="16"/>
      <c r="N63" s="16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16"/>
      <c r="M64" s="16"/>
      <c r="N64" s="16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16"/>
      <c r="M65" s="16"/>
      <c r="N65" s="16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16"/>
      <c r="M66" s="16"/>
      <c r="N66" s="16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16"/>
      <c r="M67" s="16"/>
      <c r="N67" s="16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16"/>
      <c r="M68" s="16"/>
      <c r="N68" s="16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16"/>
      <c r="M69" s="16"/>
      <c r="N69" s="16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16"/>
      <c r="M70" s="16"/>
      <c r="N70" s="16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16"/>
      <c r="M71" s="16"/>
      <c r="N71" s="16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16"/>
      <c r="M72" s="16"/>
      <c r="N72" s="16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16"/>
      <c r="M73" s="16"/>
      <c r="N73" s="16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16"/>
      <c r="M74" s="16"/>
      <c r="N74" s="16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16"/>
      <c r="L75" s="16"/>
      <c r="M75" s="16"/>
      <c r="N75" s="16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16"/>
      <c r="L76" s="16"/>
      <c r="M76" s="16"/>
      <c r="N76" s="16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16"/>
      <c r="L77" s="16"/>
      <c r="M77" s="16"/>
      <c r="N77" s="16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16"/>
      <c r="L78" s="16"/>
      <c r="M78" s="16"/>
      <c r="N78" s="16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16"/>
      <c r="L79" s="16"/>
      <c r="M79" s="16"/>
      <c r="N79" s="16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16"/>
      <c r="L80" s="16"/>
      <c r="M80" s="16"/>
      <c r="N80" s="16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16"/>
      <c r="L81" s="16"/>
      <c r="M81" s="16"/>
      <c r="N81" s="16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16"/>
      <c r="L82" s="16"/>
      <c r="M82" s="16"/>
      <c r="N82" s="16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16"/>
      <c r="L83" s="16"/>
      <c r="M83" s="16"/>
      <c r="N83" s="16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16"/>
      <c r="L84" s="16"/>
      <c r="M84" s="16"/>
      <c r="N84" s="16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16"/>
      <c r="L85" s="16"/>
      <c r="M85" s="16"/>
      <c r="N85" s="16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16"/>
      <c r="L86" s="16"/>
      <c r="M86" s="16"/>
      <c r="N86" s="16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16"/>
      <c r="L87" s="16"/>
      <c r="M87" s="16"/>
      <c r="N87" s="16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16"/>
      <c r="L88" s="16"/>
      <c r="M88" s="16"/>
      <c r="N88" s="16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16"/>
      <c r="L89" s="16"/>
      <c r="M89" s="16"/>
      <c r="N89" s="16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16"/>
      <c r="L90" s="16"/>
      <c r="M90" s="16"/>
      <c r="N90" s="16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16"/>
      <c r="L91" s="16"/>
      <c r="M91" s="16"/>
      <c r="N91" s="16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16"/>
      <c r="L92" s="16"/>
      <c r="M92" s="16"/>
      <c r="N92" s="16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16"/>
      <c r="L93" s="16"/>
      <c r="M93" s="16"/>
      <c r="N93" s="16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16"/>
      <c r="L94" s="16"/>
      <c r="M94" s="16"/>
      <c r="N94" s="16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16"/>
      <c r="L95" s="16"/>
      <c r="M95" s="16"/>
      <c r="N95" s="16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16"/>
      <c r="L96" s="16"/>
      <c r="M96" s="16"/>
      <c r="N96" s="16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16"/>
      <c r="L97" s="16"/>
      <c r="M97" s="16"/>
      <c r="N97" s="16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16"/>
      <c r="L98" s="16"/>
      <c r="M98" s="16"/>
      <c r="N98" s="16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16"/>
      <c r="L99" s="16"/>
      <c r="M99" s="16"/>
      <c r="N99" s="16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6"/>
      <c r="L100" s="16"/>
      <c r="M100" s="16"/>
      <c r="N100" s="16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6"/>
      <c r="L101" s="16"/>
      <c r="M101" s="16"/>
      <c r="N101" s="16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6"/>
      <c r="L102" s="16"/>
      <c r="M102" s="16"/>
      <c r="N102" s="16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6"/>
      <c r="L103" s="16"/>
      <c r="M103" s="16"/>
      <c r="N103" s="16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6"/>
      <c r="L104" s="16"/>
      <c r="M104" s="16"/>
      <c r="N104" s="16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6"/>
      <c r="L105" s="16"/>
      <c r="M105" s="16"/>
      <c r="N105" s="16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6"/>
      <c r="L106" s="16"/>
      <c r="M106" s="16"/>
      <c r="N106" s="16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6"/>
      <c r="L107" s="16"/>
      <c r="M107" s="16"/>
      <c r="N107" s="16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6"/>
      <c r="L108" s="16"/>
      <c r="M108" s="16"/>
      <c r="N108" s="16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6"/>
      <c r="L109" s="16"/>
      <c r="M109" s="16"/>
      <c r="N109" s="16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6"/>
      <c r="L110" s="16"/>
      <c r="M110" s="16"/>
      <c r="N110" s="16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6"/>
      <c r="L111" s="16"/>
      <c r="M111" s="16"/>
      <c r="N111" s="16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6"/>
      <c r="L112" s="16"/>
      <c r="M112" s="16"/>
      <c r="N112" s="16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6"/>
      <c r="L113" s="16"/>
      <c r="M113" s="16"/>
      <c r="N113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pane ySplit="1350" topLeftCell="A7" activePane="bottomLeft" state="split"/>
      <selection pane="topLeft" activeCell="N2" sqref="N2"/>
      <selection pane="bottomLeft" activeCell="A1" sqref="A1:I1"/>
    </sheetView>
  </sheetViews>
  <sheetFormatPr defaultColWidth="9.140625" defaultRowHeight="12.75"/>
  <cols>
    <col min="1" max="1" width="6.7109375" style="2" customWidth="1"/>
    <col min="2" max="2" width="17.7109375" style="2" customWidth="1"/>
    <col min="3" max="3" width="10.00390625" style="12" customWidth="1"/>
    <col min="4" max="14" width="9.140625" style="2" customWidth="1"/>
  </cols>
  <sheetData>
    <row r="1" spans="1:14" ht="37.5" customHeight="1">
      <c r="A1" s="326" t="s">
        <v>851</v>
      </c>
      <c r="B1" s="327"/>
      <c r="C1" s="327"/>
      <c r="D1" s="329"/>
      <c r="E1" s="329"/>
      <c r="F1" s="329"/>
      <c r="G1" s="329"/>
      <c r="H1" s="329"/>
      <c r="I1" s="330"/>
      <c r="J1"/>
      <c r="K1"/>
      <c r="L1"/>
      <c r="M1"/>
      <c r="N1"/>
    </row>
    <row r="2" spans="1:14" ht="30">
      <c r="A2" s="2" t="s">
        <v>752</v>
      </c>
      <c r="B2" s="2" t="s">
        <v>758</v>
      </c>
      <c r="C2" s="12" t="s">
        <v>670</v>
      </c>
      <c r="D2" s="2" t="s">
        <v>479</v>
      </c>
      <c r="E2" s="2" t="s">
        <v>480</v>
      </c>
      <c r="F2" s="2" t="s">
        <v>491</v>
      </c>
      <c r="G2" s="47" t="s">
        <v>501</v>
      </c>
      <c r="H2" s="2" t="s">
        <v>508</v>
      </c>
      <c r="I2" s="2" t="s">
        <v>520</v>
      </c>
      <c r="J2" s="2" t="s">
        <v>529</v>
      </c>
      <c r="K2" s="2" t="s">
        <v>530</v>
      </c>
      <c r="L2" s="2" t="s">
        <v>531</v>
      </c>
      <c r="M2" s="2" t="s">
        <v>837</v>
      </c>
      <c r="N2" s="2" t="s">
        <v>838</v>
      </c>
    </row>
    <row r="3" spans="1:3" ht="32.25" customHeight="1">
      <c r="A3" s="2">
        <v>1</v>
      </c>
      <c r="B3" s="2" t="s">
        <v>809</v>
      </c>
      <c r="C3" s="12" t="s">
        <v>810</v>
      </c>
    </row>
    <row r="4" spans="1:3" ht="60">
      <c r="A4" s="2">
        <f>A3+1</f>
        <v>2</v>
      </c>
      <c r="B4" s="2" t="s">
        <v>811</v>
      </c>
      <c r="C4" s="12" t="s">
        <v>812</v>
      </c>
    </row>
    <row r="5" spans="1:12" ht="75">
      <c r="A5" s="2">
        <f aca="true" t="shared" si="0" ref="A5:A18">A4+1</f>
        <v>3</v>
      </c>
      <c r="B5" s="2" t="s">
        <v>542</v>
      </c>
      <c r="L5" s="2" t="s">
        <v>622</v>
      </c>
    </row>
    <row r="6" spans="1:12" ht="60">
      <c r="A6" s="2">
        <f t="shared" si="0"/>
        <v>4</v>
      </c>
      <c r="B6" s="2" t="s">
        <v>543</v>
      </c>
      <c r="L6" s="2" t="s">
        <v>623</v>
      </c>
    </row>
    <row r="7" spans="1:12" ht="60">
      <c r="A7" s="2">
        <f t="shared" si="0"/>
        <v>5</v>
      </c>
      <c r="B7" s="2" t="s">
        <v>621</v>
      </c>
      <c r="L7" s="2" t="s">
        <v>784</v>
      </c>
    </row>
    <row r="8" spans="1:14" ht="60">
      <c r="A8" s="2">
        <f t="shared" si="0"/>
        <v>6</v>
      </c>
      <c r="B8" s="2" t="s">
        <v>836</v>
      </c>
      <c r="N8" s="2" t="s">
        <v>839</v>
      </c>
    </row>
    <row r="9" spans="1:14" ht="60">
      <c r="A9" s="2">
        <f t="shared" si="0"/>
        <v>7</v>
      </c>
      <c r="B9" s="2" t="s">
        <v>840</v>
      </c>
      <c r="N9" s="2" t="s">
        <v>841</v>
      </c>
    </row>
    <row r="10" ht="15">
      <c r="A10" s="2">
        <f t="shared" si="0"/>
        <v>8</v>
      </c>
    </row>
    <row r="11" ht="15">
      <c r="A11" s="2">
        <f t="shared" si="0"/>
        <v>9</v>
      </c>
    </row>
    <row r="12" ht="14.25" customHeight="1">
      <c r="A12" s="2">
        <f t="shared" si="0"/>
        <v>10</v>
      </c>
    </row>
    <row r="13" ht="15">
      <c r="A13" s="2">
        <f t="shared" si="0"/>
        <v>11</v>
      </c>
    </row>
    <row r="14" ht="15">
      <c r="A14" s="2">
        <f t="shared" si="0"/>
        <v>12</v>
      </c>
    </row>
    <row r="15" ht="15">
      <c r="A15" s="2">
        <f t="shared" si="0"/>
        <v>13</v>
      </c>
    </row>
    <row r="16" ht="15">
      <c r="A16" s="2">
        <f t="shared" si="0"/>
        <v>14</v>
      </c>
    </row>
    <row r="17" ht="15">
      <c r="A17" s="2">
        <f t="shared" si="0"/>
        <v>15</v>
      </c>
    </row>
    <row r="18" ht="15">
      <c r="A18" s="2">
        <f t="shared" si="0"/>
        <v>16</v>
      </c>
    </row>
    <row r="19" ht="15">
      <c r="A19" s="2">
        <v>17</v>
      </c>
    </row>
    <row r="20" ht="15">
      <c r="A20" s="2">
        <v>18</v>
      </c>
    </row>
    <row r="21" ht="15">
      <c r="A21" s="2">
        <v>19</v>
      </c>
    </row>
    <row r="22" ht="15">
      <c r="A22" s="2">
        <v>20</v>
      </c>
    </row>
    <row r="23" ht="15">
      <c r="A23" s="2">
        <v>21</v>
      </c>
    </row>
    <row r="24" ht="15">
      <c r="A24" s="2">
        <v>22</v>
      </c>
    </row>
    <row r="25" ht="15">
      <c r="A25" s="2">
        <v>23</v>
      </c>
    </row>
    <row r="26" ht="15">
      <c r="A26" s="2">
        <v>24</v>
      </c>
    </row>
    <row r="27" ht="15">
      <c r="A27" s="2">
        <v>25</v>
      </c>
    </row>
    <row r="28" ht="15">
      <c r="A28" s="2">
        <v>26</v>
      </c>
    </row>
    <row r="29" ht="15">
      <c r="A29" s="2">
        <v>27</v>
      </c>
    </row>
    <row r="30" ht="15">
      <c r="A30" s="2">
        <v>28</v>
      </c>
    </row>
    <row r="31" ht="15">
      <c r="A31" s="2">
        <v>29</v>
      </c>
    </row>
    <row r="32" ht="15">
      <c r="A32" s="2">
        <v>30</v>
      </c>
    </row>
    <row r="33" ht="15">
      <c r="A33" s="2">
        <v>31</v>
      </c>
    </row>
    <row r="34" ht="15">
      <c r="A34" s="2">
        <v>32</v>
      </c>
    </row>
    <row r="35" ht="15">
      <c r="A35" s="2">
        <v>33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50" zoomScaleSheetLayoutView="50" zoomScalePageLayoutView="0" workbookViewId="0" topLeftCell="A1">
      <selection activeCell="L4" sqref="L4"/>
    </sheetView>
  </sheetViews>
  <sheetFormatPr defaultColWidth="9.140625" defaultRowHeight="12.75"/>
  <cols>
    <col min="1" max="1" width="15.7109375" style="0" customWidth="1"/>
    <col min="2" max="2" width="15.57421875" style="0" customWidth="1"/>
    <col min="3" max="3" width="19.28125" style="0" customWidth="1"/>
    <col min="4" max="4" width="18.421875" style="0" customWidth="1"/>
    <col min="5" max="5" width="27.28125" style="0" customWidth="1"/>
    <col min="6" max="6" width="21.7109375" style="0" customWidth="1"/>
    <col min="7" max="7" width="23.00390625" style="0" customWidth="1"/>
    <col min="8" max="8" width="23.28125" style="0" customWidth="1"/>
    <col min="9" max="9" width="20.28125" style="0" customWidth="1"/>
    <col min="10" max="10" width="30.57421875" style="0" customWidth="1"/>
  </cols>
  <sheetData>
    <row r="1" spans="1:10" ht="31.5" customHeight="1" thickBot="1">
      <c r="A1" s="386" t="s">
        <v>996</v>
      </c>
      <c r="B1" s="387"/>
      <c r="C1" s="387"/>
      <c r="D1" s="387"/>
      <c r="E1" s="387"/>
      <c r="F1" s="387"/>
      <c r="G1" s="387"/>
      <c r="H1" s="387"/>
      <c r="I1" s="387"/>
      <c r="J1" s="388"/>
    </row>
    <row r="2" spans="1:10" ht="19.5" thickBot="1">
      <c r="A2" s="389" t="s">
        <v>987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0" ht="47.25" customHeight="1">
      <c r="A3" s="392" t="s">
        <v>13</v>
      </c>
      <c r="B3" s="394" t="s">
        <v>14</v>
      </c>
      <c r="C3" s="396" t="s">
        <v>15</v>
      </c>
      <c r="D3" s="397"/>
      <c r="E3" s="397"/>
      <c r="F3" s="398"/>
      <c r="G3" s="396" t="s">
        <v>16</v>
      </c>
      <c r="H3" s="397"/>
      <c r="I3" s="397"/>
      <c r="J3" s="394" t="s">
        <v>17</v>
      </c>
    </row>
    <row r="4" spans="1:10" ht="257.25" customHeight="1" thickBot="1">
      <c r="A4" s="393"/>
      <c r="B4" s="395"/>
      <c r="C4" s="194" t="s">
        <v>18</v>
      </c>
      <c r="D4" s="194" t="s">
        <v>19</v>
      </c>
      <c r="E4" s="194" t="s">
        <v>20</v>
      </c>
      <c r="F4" s="194" t="s">
        <v>21</v>
      </c>
      <c r="G4" s="194" t="s">
        <v>22</v>
      </c>
      <c r="H4" s="194" t="s">
        <v>23</v>
      </c>
      <c r="I4" s="194" t="s">
        <v>991</v>
      </c>
      <c r="J4" s="399"/>
    </row>
    <row r="5" spans="1:10" ht="19.5" thickBot="1">
      <c r="A5" s="195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194">
        <v>9</v>
      </c>
      <c r="J5" s="196">
        <v>11</v>
      </c>
    </row>
    <row r="6" spans="1:10" s="309" customFormat="1" ht="81" customHeight="1">
      <c r="A6" s="367">
        <v>1</v>
      </c>
      <c r="B6" s="369"/>
      <c r="C6" s="358" t="s">
        <v>24</v>
      </c>
      <c r="D6" s="358" t="s">
        <v>25</v>
      </c>
      <c r="E6" s="362">
        <v>30472015900010</v>
      </c>
      <c r="F6" s="362">
        <v>742001209003</v>
      </c>
      <c r="G6" s="358" t="s">
        <v>26</v>
      </c>
      <c r="H6" s="358" t="s">
        <v>27</v>
      </c>
      <c r="I6" s="358" t="s">
        <v>28</v>
      </c>
      <c r="J6" s="371"/>
    </row>
    <row r="7" spans="1:10" s="309" customFormat="1" ht="13.5" thickBot="1">
      <c r="A7" s="400"/>
      <c r="B7" s="401"/>
      <c r="C7" s="383"/>
      <c r="D7" s="383"/>
      <c r="E7" s="383"/>
      <c r="F7" s="383"/>
      <c r="G7" s="383"/>
      <c r="H7" s="383"/>
      <c r="I7" s="383"/>
      <c r="J7" s="384"/>
    </row>
    <row r="8" spans="1:10" s="309" customFormat="1" ht="81" customHeight="1">
      <c r="A8" s="367">
        <v>2</v>
      </c>
      <c r="B8" s="369"/>
      <c r="C8" s="358" t="s">
        <v>989</v>
      </c>
      <c r="D8" s="358" t="s">
        <v>990</v>
      </c>
      <c r="E8" s="362">
        <v>312742010100033</v>
      </c>
      <c r="F8" s="362">
        <v>742000084256</v>
      </c>
      <c r="G8" s="358" t="s">
        <v>26</v>
      </c>
      <c r="H8" s="358" t="s">
        <v>27</v>
      </c>
      <c r="I8" s="358">
        <v>2.6</v>
      </c>
      <c r="J8" s="371"/>
    </row>
    <row r="9" spans="1:10" s="309" customFormat="1" ht="13.5" customHeight="1" thickBot="1">
      <c r="A9" s="368"/>
      <c r="B9" s="370"/>
      <c r="C9" s="385"/>
      <c r="D9" s="360"/>
      <c r="E9" s="363"/>
      <c r="F9" s="363"/>
      <c r="G9" s="360"/>
      <c r="H9" s="360"/>
      <c r="I9" s="360"/>
      <c r="J9" s="372"/>
    </row>
    <row r="10" spans="1:10" s="309" customFormat="1" ht="81" customHeight="1">
      <c r="A10" s="367">
        <v>3</v>
      </c>
      <c r="B10" s="381"/>
      <c r="C10" s="376" t="s">
        <v>992</v>
      </c>
      <c r="D10" s="378" t="s">
        <v>993</v>
      </c>
      <c r="E10" s="362">
        <v>309742024400023</v>
      </c>
      <c r="F10" s="362">
        <v>742005445393</v>
      </c>
      <c r="G10" s="358" t="s">
        <v>26</v>
      </c>
      <c r="H10" s="358" t="s">
        <v>27</v>
      </c>
      <c r="I10" s="358">
        <v>0.5</v>
      </c>
      <c r="J10" s="371"/>
    </row>
    <row r="11" spans="1:10" s="309" customFormat="1" ht="13.5" customHeight="1" thickBot="1">
      <c r="A11" s="368"/>
      <c r="B11" s="382"/>
      <c r="C11" s="377"/>
      <c r="D11" s="379"/>
      <c r="E11" s="363"/>
      <c r="F11" s="363"/>
      <c r="G11" s="360"/>
      <c r="H11" s="360"/>
      <c r="I11" s="360"/>
      <c r="J11" s="372"/>
    </row>
    <row r="12" spans="1:10" s="309" customFormat="1" ht="81" customHeight="1">
      <c r="A12" s="367">
        <v>4</v>
      </c>
      <c r="B12" s="369"/>
      <c r="C12" s="380" t="s">
        <v>994</v>
      </c>
      <c r="D12" s="358" t="s">
        <v>995</v>
      </c>
      <c r="E12" s="362">
        <v>311742022300031</v>
      </c>
      <c r="F12" s="362">
        <v>742003663967</v>
      </c>
      <c r="G12" s="358" t="s">
        <v>26</v>
      </c>
      <c r="H12" s="358" t="s">
        <v>27</v>
      </c>
      <c r="I12" s="358">
        <v>2.7</v>
      </c>
      <c r="J12" s="371"/>
    </row>
    <row r="13" spans="1:10" s="309" customFormat="1" ht="13.5" customHeight="1" thickBot="1">
      <c r="A13" s="368"/>
      <c r="B13" s="370"/>
      <c r="C13" s="360"/>
      <c r="D13" s="360"/>
      <c r="E13" s="363"/>
      <c r="F13" s="363"/>
      <c r="G13" s="360"/>
      <c r="H13" s="360"/>
      <c r="I13" s="360"/>
      <c r="J13" s="372"/>
    </row>
    <row r="14" spans="1:10" s="310" customFormat="1" ht="81" customHeight="1">
      <c r="A14" s="367">
        <v>5</v>
      </c>
      <c r="B14" s="369"/>
      <c r="C14" s="358" t="s">
        <v>30</v>
      </c>
      <c r="D14" s="358" t="s">
        <v>31</v>
      </c>
      <c r="E14" s="362">
        <v>304742030700023</v>
      </c>
      <c r="F14" s="362">
        <v>742000263368</v>
      </c>
      <c r="G14" s="358" t="s">
        <v>26</v>
      </c>
      <c r="H14" s="358" t="s">
        <v>27</v>
      </c>
      <c r="I14" s="358" t="s">
        <v>32</v>
      </c>
      <c r="J14" s="371"/>
    </row>
    <row r="15" spans="1:10" s="310" customFormat="1" ht="13.5" customHeight="1" thickBot="1">
      <c r="A15" s="368"/>
      <c r="B15" s="370"/>
      <c r="C15" s="360"/>
      <c r="D15" s="360"/>
      <c r="E15" s="363"/>
      <c r="F15" s="363"/>
      <c r="G15" s="360"/>
      <c r="H15" s="360"/>
      <c r="I15" s="360"/>
      <c r="J15" s="372"/>
    </row>
    <row r="16" spans="1:10" s="310" customFormat="1" ht="81" customHeight="1">
      <c r="A16" s="367">
        <v>6</v>
      </c>
      <c r="B16" s="369"/>
      <c r="C16" s="358" t="s">
        <v>33</v>
      </c>
      <c r="D16" s="358" t="s">
        <v>34</v>
      </c>
      <c r="E16" s="362">
        <v>3047420048000040</v>
      </c>
      <c r="F16" s="362">
        <v>742002576790</v>
      </c>
      <c r="G16" s="358" t="s">
        <v>26</v>
      </c>
      <c r="H16" s="358" t="s">
        <v>27</v>
      </c>
      <c r="I16" s="358" t="s">
        <v>92</v>
      </c>
      <c r="J16" s="371"/>
    </row>
    <row r="17" spans="1:10" s="310" customFormat="1" ht="13.5" customHeight="1" thickBot="1">
      <c r="A17" s="368"/>
      <c r="B17" s="370"/>
      <c r="C17" s="360"/>
      <c r="D17" s="360"/>
      <c r="E17" s="363"/>
      <c r="F17" s="363"/>
      <c r="G17" s="360"/>
      <c r="H17" s="360"/>
      <c r="I17" s="360"/>
      <c r="J17" s="372"/>
    </row>
    <row r="18" spans="1:10" s="310" customFormat="1" ht="96.75" customHeight="1">
      <c r="A18" s="367">
        <v>7</v>
      </c>
      <c r="B18" s="369"/>
      <c r="C18" s="358" t="s">
        <v>35</v>
      </c>
      <c r="D18" s="358" t="s">
        <v>36</v>
      </c>
      <c r="E18" s="362">
        <v>304741507200141</v>
      </c>
      <c r="F18" s="362">
        <v>741500079848</v>
      </c>
      <c r="G18" s="358" t="s">
        <v>26</v>
      </c>
      <c r="H18" s="358" t="s">
        <v>27</v>
      </c>
      <c r="I18" s="358">
        <v>3.2</v>
      </c>
      <c r="J18" s="371"/>
    </row>
    <row r="19" spans="1:10" s="310" customFormat="1" ht="13.5" customHeight="1" thickBot="1">
      <c r="A19" s="368"/>
      <c r="B19" s="370"/>
      <c r="C19" s="360"/>
      <c r="D19" s="360"/>
      <c r="E19" s="363"/>
      <c r="F19" s="363"/>
      <c r="G19" s="360"/>
      <c r="H19" s="360"/>
      <c r="I19" s="360"/>
      <c r="J19" s="372"/>
    </row>
    <row r="20" spans="1:10" s="310" customFormat="1" ht="65.25" customHeight="1">
      <c r="A20" s="367">
        <v>8</v>
      </c>
      <c r="B20" s="369"/>
      <c r="C20" s="358" t="s">
        <v>37</v>
      </c>
      <c r="D20" s="358" t="s">
        <v>38</v>
      </c>
      <c r="E20" s="362">
        <v>307742020100018</v>
      </c>
      <c r="F20" s="362">
        <v>742000300757</v>
      </c>
      <c r="G20" s="358" t="s">
        <v>26</v>
      </c>
      <c r="H20" s="358" t="s">
        <v>27</v>
      </c>
      <c r="I20" s="358" t="s">
        <v>28</v>
      </c>
      <c r="J20" s="371"/>
    </row>
    <row r="21" spans="1:10" s="310" customFormat="1" ht="13.5" customHeight="1" thickBot="1">
      <c r="A21" s="368"/>
      <c r="B21" s="370"/>
      <c r="C21" s="360"/>
      <c r="D21" s="360"/>
      <c r="E21" s="363"/>
      <c r="F21" s="363"/>
      <c r="G21" s="360"/>
      <c r="H21" s="360"/>
      <c r="I21" s="360"/>
      <c r="J21" s="372"/>
    </row>
    <row r="22" spans="1:10" s="310" customFormat="1" ht="81" customHeight="1">
      <c r="A22" s="367">
        <v>9</v>
      </c>
      <c r="B22" s="369"/>
      <c r="C22" s="358" t="s">
        <v>39</v>
      </c>
      <c r="D22" s="358" t="s">
        <v>40</v>
      </c>
      <c r="E22" s="362">
        <v>308742027500010</v>
      </c>
      <c r="F22" s="362">
        <v>742000670042</v>
      </c>
      <c r="G22" s="358" t="s">
        <v>26</v>
      </c>
      <c r="H22" s="358" t="s">
        <v>27</v>
      </c>
      <c r="I22" s="358">
        <v>1.5</v>
      </c>
      <c r="J22" s="371"/>
    </row>
    <row r="23" spans="1:10" s="310" customFormat="1" ht="13.5" customHeight="1" thickBot="1">
      <c r="A23" s="368"/>
      <c r="B23" s="370"/>
      <c r="C23" s="360"/>
      <c r="D23" s="360"/>
      <c r="E23" s="363"/>
      <c r="F23" s="363"/>
      <c r="G23" s="360"/>
      <c r="H23" s="360"/>
      <c r="I23" s="360"/>
      <c r="J23" s="372"/>
    </row>
    <row r="24" spans="1:10" s="310" customFormat="1" ht="81" customHeight="1">
      <c r="A24" s="367">
        <v>10</v>
      </c>
      <c r="B24" s="369"/>
      <c r="C24" s="358" t="s">
        <v>41</v>
      </c>
      <c r="D24" s="358" t="s">
        <v>42</v>
      </c>
      <c r="E24" s="362">
        <v>304742011300060</v>
      </c>
      <c r="F24" s="362">
        <v>742000304776</v>
      </c>
      <c r="G24" s="358" t="s">
        <v>26</v>
      </c>
      <c r="H24" s="358" t="s">
        <v>27</v>
      </c>
      <c r="I24" s="358" t="s">
        <v>43</v>
      </c>
      <c r="J24" s="371"/>
    </row>
    <row r="25" spans="1:10" s="310" customFormat="1" ht="13.5" customHeight="1" thickBot="1">
      <c r="A25" s="368"/>
      <c r="B25" s="370"/>
      <c r="C25" s="360"/>
      <c r="D25" s="360"/>
      <c r="E25" s="363"/>
      <c r="F25" s="363"/>
      <c r="G25" s="360"/>
      <c r="H25" s="360"/>
      <c r="I25" s="360"/>
      <c r="J25" s="372"/>
    </row>
    <row r="26" spans="1:10" s="310" customFormat="1" ht="65.25" customHeight="1">
      <c r="A26" s="367">
        <v>11</v>
      </c>
      <c r="B26" s="369"/>
      <c r="C26" s="358" t="s">
        <v>563</v>
      </c>
      <c r="D26" s="358" t="s">
        <v>44</v>
      </c>
      <c r="E26" s="362"/>
      <c r="F26" s="362">
        <v>742000562103</v>
      </c>
      <c r="G26" s="358" t="s">
        <v>26</v>
      </c>
      <c r="H26" s="358" t="s">
        <v>27</v>
      </c>
      <c r="I26" s="358" t="s">
        <v>43</v>
      </c>
      <c r="J26" s="371"/>
    </row>
    <row r="27" spans="1:10" s="310" customFormat="1" ht="13.5" customHeight="1" thickBot="1">
      <c r="A27" s="368"/>
      <c r="B27" s="370"/>
      <c r="C27" s="360"/>
      <c r="D27" s="360"/>
      <c r="E27" s="363"/>
      <c r="F27" s="363"/>
      <c r="G27" s="360"/>
      <c r="H27" s="360"/>
      <c r="I27" s="360"/>
      <c r="J27" s="372"/>
    </row>
    <row r="28" spans="1:10" s="310" customFormat="1" ht="81" customHeight="1">
      <c r="A28" s="367">
        <v>12</v>
      </c>
      <c r="B28" s="369"/>
      <c r="C28" s="358" t="s">
        <v>988</v>
      </c>
      <c r="D28" s="358" t="s">
        <v>45</v>
      </c>
      <c r="E28" s="362">
        <v>307742003300030</v>
      </c>
      <c r="F28" s="362">
        <v>742002858603</v>
      </c>
      <c r="G28" s="358" t="s">
        <v>26</v>
      </c>
      <c r="H28" s="358" t="s">
        <v>27</v>
      </c>
      <c r="I28" s="358" t="s">
        <v>93</v>
      </c>
      <c r="J28" s="371"/>
    </row>
    <row r="29" spans="1:10" s="310" customFormat="1" ht="13.5" customHeight="1" thickBot="1">
      <c r="A29" s="368"/>
      <c r="B29" s="370"/>
      <c r="C29" s="360"/>
      <c r="D29" s="360"/>
      <c r="E29" s="363"/>
      <c r="F29" s="363"/>
      <c r="G29" s="360"/>
      <c r="H29" s="360"/>
      <c r="I29" s="360"/>
      <c r="J29" s="372"/>
    </row>
    <row r="30" spans="1:10" s="310" customFormat="1" ht="81" customHeight="1">
      <c r="A30" s="367">
        <v>13</v>
      </c>
      <c r="B30" s="369"/>
      <c r="C30" s="358" t="s">
        <v>46</v>
      </c>
      <c r="D30" s="358" t="s">
        <v>47</v>
      </c>
      <c r="E30" s="362">
        <v>304745221000201</v>
      </c>
      <c r="F30" s="362">
        <v>741506502717</v>
      </c>
      <c r="G30" s="358" t="s">
        <v>26</v>
      </c>
      <c r="H30" s="358" t="s">
        <v>27</v>
      </c>
      <c r="I30" s="358">
        <v>4.5</v>
      </c>
      <c r="J30" s="371"/>
    </row>
    <row r="31" spans="1:10" s="310" customFormat="1" ht="13.5" customHeight="1" thickBot="1">
      <c r="A31" s="368"/>
      <c r="B31" s="370"/>
      <c r="C31" s="360"/>
      <c r="D31" s="360"/>
      <c r="E31" s="363"/>
      <c r="F31" s="363"/>
      <c r="G31" s="360"/>
      <c r="H31" s="360"/>
      <c r="I31" s="360"/>
      <c r="J31" s="372"/>
    </row>
    <row r="32" spans="1:10" s="310" customFormat="1" ht="96.75" customHeight="1">
      <c r="A32" s="367">
        <v>14</v>
      </c>
      <c r="B32" s="369"/>
      <c r="C32" s="358" t="s">
        <v>48</v>
      </c>
      <c r="D32" s="358" t="s">
        <v>49</v>
      </c>
      <c r="E32" s="362">
        <v>304742008000106</v>
      </c>
      <c r="F32" s="362">
        <v>742000065302</v>
      </c>
      <c r="G32" s="358" t="s">
        <v>26</v>
      </c>
      <c r="H32" s="358" t="s">
        <v>27</v>
      </c>
      <c r="I32" s="358" t="s">
        <v>29</v>
      </c>
      <c r="J32" s="371"/>
    </row>
    <row r="33" spans="1:10" s="310" customFormat="1" ht="13.5" customHeight="1" thickBot="1">
      <c r="A33" s="368"/>
      <c r="B33" s="370"/>
      <c r="C33" s="360"/>
      <c r="D33" s="360"/>
      <c r="E33" s="363"/>
      <c r="F33" s="363"/>
      <c r="G33" s="360"/>
      <c r="H33" s="360"/>
      <c r="I33" s="360"/>
      <c r="J33" s="372"/>
    </row>
    <row r="34" spans="1:10" s="310" customFormat="1" ht="81" customHeight="1">
      <c r="A34" s="367">
        <v>15</v>
      </c>
      <c r="B34" s="369"/>
      <c r="C34" s="358" t="s">
        <v>50</v>
      </c>
      <c r="D34" s="358" t="s">
        <v>51</v>
      </c>
      <c r="E34" s="362">
        <v>306742013700017</v>
      </c>
      <c r="F34" s="362">
        <v>742001344203</v>
      </c>
      <c r="G34" s="358" t="s">
        <v>26</v>
      </c>
      <c r="H34" s="358" t="s">
        <v>27</v>
      </c>
      <c r="I34" s="358">
        <v>7.4</v>
      </c>
      <c r="J34" s="371"/>
    </row>
    <row r="35" spans="1:10" s="310" customFormat="1" ht="13.5" customHeight="1" thickBot="1">
      <c r="A35" s="368"/>
      <c r="B35" s="370"/>
      <c r="C35" s="360"/>
      <c r="D35" s="360"/>
      <c r="E35" s="363"/>
      <c r="F35" s="363"/>
      <c r="G35" s="360"/>
      <c r="H35" s="360"/>
      <c r="I35" s="360"/>
      <c r="J35" s="372"/>
    </row>
    <row r="36" spans="1:10" s="310" customFormat="1" ht="81" customHeight="1">
      <c r="A36" s="367">
        <v>16</v>
      </c>
      <c r="B36" s="369"/>
      <c r="C36" s="358" t="s">
        <v>52</v>
      </c>
      <c r="D36" s="358" t="s">
        <v>53</v>
      </c>
      <c r="E36" s="362">
        <v>304742010500051</v>
      </c>
      <c r="F36" s="362">
        <v>742000625032</v>
      </c>
      <c r="G36" s="358" t="s">
        <v>26</v>
      </c>
      <c r="H36" s="358" t="s">
        <v>27</v>
      </c>
      <c r="I36" s="358" t="s">
        <v>94</v>
      </c>
      <c r="J36" s="371"/>
    </row>
    <row r="37" spans="1:10" s="310" customFormat="1" ht="13.5" customHeight="1" thickBot="1">
      <c r="A37" s="368"/>
      <c r="B37" s="370"/>
      <c r="C37" s="360"/>
      <c r="D37" s="360"/>
      <c r="E37" s="363"/>
      <c r="F37" s="363"/>
      <c r="G37" s="360"/>
      <c r="H37" s="360"/>
      <c r="I37" s="360"/>
      <c r="J37" s="372"/>
    </row>
    <row r="38" spans="1:10" s="309" customFormat="1" ht="78" customHeight="1">
      <c r="A38" s="367">
        <v>17</v>
      </c>
      <c r="B38" s="369"/>
      <c r="C38" s="358" t="s">
        <v>997</v>
      </c>
      <c r="D38" s="358" t="s">
        <v>998</v>
      </c>
      <c r="E38" s="362">
        <v>310742014800025</v>
      </c>
      <c r="F38" s="362">
        <v>742000291750</v>
      </c>
      <c r="G38" s="358" t="s">
        <v>26</v>
      </c>
      <c r="H38" s="358" t="s">
        <v>27</v>
      </c>
      <c r="I38" s="358">
        <v>10.98</v>
      </c>
      <c r="J38" s="371"/>
    </row>
    <row r="39" spans="1:10" s="309" customFormat="1" ht="15.75" customHeight="1">
      <c r="A39" s="375"/>
      <c r="B39" s="374"/>
      <c r="C39" s="359"/>
      <c r="D39" s="359"/>
      <c r="E39" s="373"/>
      <c r="F39" s="373"/>
      <c r="G39" s="359"/>
      <c r="H39" s="359"/>
      <c r="I39" s="359"/>
      <c r="J39" s="374"/>
    </row>
    <row r="40" spans="1:10" s="309" customFormat="1" ht="16.5" customHeight="1" thickBot="1">
      <c r="A40" s="368"/>
      <c r="B40" s="370"/>
      <c r="C40" s="360"/>
      <c r="D40" s="360"/>
      <c r="E40" s="363"/>
      <c r="F40" s="363"/>
      <c r="G40" s="360"/>
      <c r="H40" s="360"/>
      <c r="I40" s="360"/>
      <c r="J40" s="372"/>
    </row>
    <row r="41" spans="1:10" s="310" customFormat="1" ht="81" customHeight="1">
      <c r="A41" s="367">
        <v>18</v>
      </c>
      <c r="B41" s="369"/>
      <c r="C41" s="358" t="s">
        <v>55</v>
      </c>
      <c r="D41" s="358" t="s">
        <v>56</v>
      </c>
      <c r="E41" s="362">
        <v>304742034500097</v>
      </c>
      <c r="F41" s="362">
        <v>742000040435</v>
      </c>
      <c r="G41" s="358" t="s">
        <v>26</v>
      </c>
      <c r="H41" s="358" t="s">
        <v>27</v>
      </c>
      <c r="I41" s="358" t="s">
        <v>54</v>
      </c>
      <c r="J41" s="371"/>
    </row>
    <row r="42" spans="1:10" s="310" customFormat="1" ht="13.5" customHeight="1" thickBot="1">
      <c r="A42" s="368"/>
      <c r="B42" s="370"/>
      <c r="C42" s="360"/>
      <c r="D42" s="360"/>
      <c r="E42" s="363"/>
      <c r="F42" s="363"/>
      <c r="G42" s="360"/>
      <c r="H42" s="360"/>
      <c r="I42" s="360"/>
      <c r="J42" s="372"/>
    </row>
    <row r="43" spans="1:10" s="310" customFormat="1" ht="96.75" customHeight="1">
      <c r="A43" s="367">
        <v>19</v>
      </c>
      <c r="B43" s="369"/>
      <c r="C43" s="358" t="s">
        <v>58</v>
      </c>
      <c r="D43" s="358" t="s">
        <v>59</v>
      </c>
      <c r="E43" s="362">
        <v>305742027900021</v>
      </c>
      <c r="F43" s="362">
        <v>14200001489</v>
      </c>
      <c r="G43" s="358" t="s">
        <v>26</v>
      </c>
      <c r="H43" s="358" t="s">
        <v>27</v>
      </c>
      <c r="I43" s="358" t="s">
        <v>29</v>
      </c>
      <c r="J43" s="371"/>
    </row>
    <row r="44" spans="1:10" s="310" customFormat="1" ht="13.5" customHeight="1" thickBot="1">
      <c r="A44" s="368"/>
      <c r="B44" s="370"/>
      <c r="C44" s="360"/>
      <c r="D44" s="360"/>
      <c r="E44" s="363"/>
      <c r="F44" s="363"/>
      <c r="G44" s="360"/>
      <c r="H44" s="360"/>
      <c r="I44" s="360"/>
      <c r="J44" s="372"/>
    </row>
    <row r="45" spans="1:10" s="310" customFormat="1" ht="81" customHeight="1">
      <c r="A45" s="367">
        <v>20</v>
      </c>
      <c r="B45" s="369"/>
      <c r="C45" s="358" t="s">
        <v>60</v>
      </c>
      <c r="D45" s="358" t="s">
        <v>61</v>
      </c>
      <c r="E45" s="362">
        <v>304742032100037</v>
      </c>
      <c r="F45" s="362">
        <v>742000203986</v>
      </c>
      <c r="G45" s="358" t="s">
        <v>26</v>
      </c>
      <c r="H45" s="358" t="s">
        <v>27</v>
      </c>
      <c r="I45" s="364">
        <v>1</v>
      </c>
      <c r="J45" s="371"/>
    </row>
    <row r="46" spans="1:10" s="310" customFormat="1" ht="13.5" customHeight="1" thickBot="1">
      <c r="A46" s="368"/>
      <c r="B46" s="370"/>
      <c r="C46" s="360"/>
      <c r="D46" s="360"/>
      <c r="E46" s="363"/>
      <c r="F46" s="363"/>
      <c r="G46" s="360"/>
      <c r="H46" s="360"/>
      <c r="I46" s="365"/>
      <c r="J46" s="372"/>
    </row>
    <row r="47" spans="1:10" s="310" customFormat="1" ht="81" customHeight="1" thickBot="1">
      <c r="A47" s="311">
        <v>21</v>
      </c>
      <c r="B47" s="312"/>
      <c r="C47" s="312" t="s">
        <v>62</v>
      </c>
      <c r="D47" s="312" t="s">
        <v>63</v>
      </c>
      <c r="E47" s="313">
        <v>304742001200055</v>
      </c>
      <c r="F47" s="313">
        <v>742001560532</v>
      </c>
      <c r="G47" s="312" t="s">
        <v>26</v>
      </c>
      <c r="H47" s="312" t="s">
        <v>27</v>
      </c>
      <c r="I47" s="312" t="s">
        <v>95</v>
      </c>
      <c r="J47" s="314"/>
    </row>
    <row r="48" spans="1:10" s="310" customFormat="1" ht="81" customHeight="1">
      <c r="A48" s="367">
        <v>22</v>
      </c>
      <c r="B48" s="369"/>
      <c r="C48" s="358" t="s">
        <v>64</v>
      </c>
      <c r="D48" s="358" t="s">
        <v>65</v>
      </c>
      <c r="E48" s="362">
        <v>308742014300039</v>
      </c>
      <c r="F48" s="362">
        <v>744201970307</v>
      </c>
      <c r="G48" s="358" t="s">
        <v>26</v>
      </c>
      <c r="H48" s="358" t="s">
        <v>27</v>
      </c>
      <c r="I48" s="358" t="s">
        <v>57</v>
      </c>
      <c r="J48" s="371"/>
    </row>
    <row r="49" spans="1:10" s="310" customFormat="1" ht="13.5" customHeight="1" thickBot="1">
      <c r="A49" s="368"/>
      <c r="B49" s="370"/>
      <c r="C49" s="360"/>
      <c r="D49" s="360"/>
      <c r="E49" s="363"/>
      <c r="F49" s="363"/>
      <c r="G49" s="360"/>
      <c r="H49" s="360"/>
      <c r="I49" s="360"/>
      <c r="J49" s="372"/>
    </row>
    <row r="50" spans="1:10" s="310" customFormat="1" ht="64.5" customHeight="1" thickBot="1">
      <c r="A50" s="315">
        <v>23</v>
      </c>
      <c r="B50" s="316"/>
      <c r="C50" s="316" t="s">
        <v>66</v>
      </c>
      <c r="D50" s="316" t="s">
        <v>67</v>
      </c>
      <c r="E50" s="317">
        <v>304742011200090</v>
      </c>
      <c r="F50" s="317">
        <v>742000001443</v>
      </c>
      <c r="G50" s="316" t="s">
        <v>26</v>
      </c>
      <c r="H50" s="316" t="s">
        <v>27</v>
      </c>
      <c r="I50" s="316" t="s">
        <v>32</v>
      </c>
      <c r="J50" s="318"/>
    </row>
    <row r="51" spans="1:10" s="310" customFormat="1" ht="78" customHeight="1" thickBot="1">
      <c r="A51" s="315">
        <v>24</v>
      </c>
      <c r="B51" s="319"/>
      <c r="C51" s="320" t="s">
        <v>985</v>
      </c>
      <c r="D51" s="316" t="s">
        <v>986</v>
      </c>
      <c r="E51" s="317">
        <v>309742007700018</v>
      </c>
      <c r="F51" s="317">
        <v>742003081937</v>
      </c>
      <c r="G51" s="316" t="s">
        <v>26</v>
      </c>
      <c r="H51" s="316" t="s">
        <v>27</v>
      </c>
      <c r="I51" s="321">
        <v>2.3</v>
      </c>
      <c r="J51" s="319"/>
    </row>
    <row r="52" spans="1:10" s="310" customFormat="1" ht="0.75" customHeight="1">
      <c r="A52" s="315">
        <v>24</v>
      </c>
      <c r="B52" s="322"/>
      <c r="C52" s="322"/>
      <c r="D52" s="322"/>
      <c r="E52" s="322"/>
      <c r="F52" s="322"/>
      <c r="G52" s="322"/>
      <c r="H52" s="322"/>
      <c r="I52" s="322"/>
      <c r="J52" s="322"/>
    </row>
    <row r="53" spans="1:9" s="323" customFormat="1" ht="78" customHeight="1">
      <c r="A53" s="312">
        <v>25</v>
      </c>
      <c r="C53" s="324" t="s">
        <v>999</v>
      </c>
      <c r="D53" s="312" t="s">
        <v>1000</v>
      </c>
      <c r="E53" s="313">
        <v>304742019800032</v>
      </c>
      <c r="F53" s="313">
        <v>742001583321</v>
      </c>
      <c r="G53" s="312" t="s">
        <v>26</v>
      </c>
      <c r="H53" s="312" t="s">
        <v>27</v>
      </c>
      <c r="I53" s="325">
        <v>4.17</v>
      </c>
    </row>
    <row r="54" ht="0.75" customHeight="1">
      <c r="A54" s="173"/>
    </row>
    <row r="55" spans="1:10" ht="24" customHeight="1">
      <c r="A55" s="366" t="s">
        <v>68</v>
      </c>
      <c r="B55" s="366"/>
      <c r="C55" s="366"/>
      <c r="D55" s="366"/>
      <c r="E55" s="366"/>
      <c r="F55" s="366"/>
      <c r="G55" s="366"/>
      <c r="H55" s="366"/>
      <c r="I55" s="366"/>
      <c r="J55" s="366"/>
    </row>
    <row r="56" spans="1:10" ht="15.75" customHeight="1">
      <c r="A56" s="366"/>
      <c r="B56" s="366"/>
      <c r="C56" s="366"/>
      <c r="D56" s="366"/>
      <c r="E56" s="366"/>
      <c r="F56" s="366"/>
      <c r="G56" s="366"/>
      <c r="H56" s="366"/>
      <c r="I56" s="366"/>
      <c r="J56" s="366"/>
    </row>
    <row r="57" spans="1:10" ht="18.75">
      <c r="A57" s="361" t="s">
        <v>69</v>
      </c>
      <c r="B57" s="361"/>
      <c r="C57" s="361"/>
      <c r="D57" s="361"/>
      <c r="E57" s="197"/>
      <c r="F57" s="197"/>
      <c r="G57" s="357" t="s">
        <v>91</v>
      </c>
      <c r="H57" s="357"/>
      <c r="I57" s="197"/>
      <c r="J57" s="197"/>
    </row>
  </sheetData>
  <sheetProtection/>
  <mergeCells count="220">
    <mergeCell ref="F6:F7"/>
    <mergeCell ref="A1:J1"/>
    <mergeCell ref="A2:J2"/>
    <mergeCell ref="A3:A4"/>
    <mergeCell ref="B3:B4"/>
    <mergeCell ref="C3:F3"/>
    <mergeCell ref="G3:I3"/>
    <mergeCell ref="J3:J4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J8:J9"/>
    <mergeCell ref="G6:G7"/>
    <mergeCell ref="H6:H7"/>
    <mergeCell ref="I6:I7"/>
    <mergeCell ref="J6:J7"/>
    <mergeCell ref="I8:I9"/>
    <mergeCell ref="F8:F9"/>
    <mergeCell ref="G8:G9"/>
    <mergeCell ref="H8:H9"/>
    <mergeCell ref="A12:A13"/>
    <mergeCell ref="B12:B13"/>
    <mergeCell ref="C12:C13"/>
    <mergeCell ref="D12:D13"/>
    <mergeCell ref="A10:A11"/>
    <mergeCell ref="B10:B11"/>
    <mergeCell ref="E8:E9"/>
    <mergeCell ref="F10:F11"/>
    <mergeCell ref="C10:C11"/>
    <mergeCell ref="D10:D11"/>
    <mergeCell ref="E12:E13"/>
    <mergeCell ref="J12:J13"/>
    <mergeCell ref="G10:G11"/>
    <mergeCell ref="H10:H11"/>
    <mergeCell ref="I10:I11"/>
    <mergeCell ref="J10:J11"/>
    <mergeCell ref="I12:I13"/>
    <mergeCell ref="E14:E15"/>
    <mergeCell ref="J16:J17"/>
    <mergeCell ref="G14:G15"/>
    <mergeCell ref="H14:H15"/>
    <mergeCell ref="I14:I15"/>
    <mergeCell ref="E10:E11"/>
    <mergeCell ref="F14:F15"/>
    <mergeCell ref="F12:F13"/>
    <mergeCell ref="G12:G13"/>
    <mergeCell ref="H12:H13"/>
    <mergeCell ref="A16:A17"/>
    <mergeCell ref="B16:B17"/>
    <mergeCell ref="J14:J15"/>
    <mergeCell ref="I16:I17"/>
    <mergeCell ref="F16:F17"/>
    <mergeCell ref="G16:G17"/>
    <mergeCell ref="A14:A15"/>
    <mergeCell ref="B14:B15"/>
    <mergeCell ref="C14:C15"/>
    <mergeCell ref="D14:D15"/>
    <mergeCell ref="E16:E17"/>
    <mergeCell ref="C16:C17"/>
    <mergeCell ref="D16:D17"/>
    <mergeCell ref="E18:E19"/>
    <mergeCell ref="J18:J19"/>
    <mergeCell ref="I18:I19"/>
    <mergeCell ref="H16:H17"/>
    <mergeCell ref="C18:C19"/>
    <mergeCell ref="D18:D19"/>
    <mergeCell ref="A20:A21"/>
    <mergeCell ref="B20:B21"/>
    <mergeCell ref="C20:C21"/>
    <mergeCell ref="D20:D21"/>
    <mergeCell ref="E20:E21"/>
    <mergeCell ref="A18:A19"/>
    <mergeCell ref="B18:B19"/>
    <mergeCell ref="G20:G21"/>
    <mergeCell ref="H20:H21"/>
    <mergeCell ref="I20:I21"/>
    <mergeCell ref="J20:J21"/>
    <mergeCell ref="F20:F21"/>
    <mergeCell ref="F18:F19"/>
    <mergeCell ref="G18:G19"/>
    <mergeCell ref="H18:H19"/>
    <mergeCell ref="A26:A27"/>
    <mergeCell ref="B26:B27"/>
    <mergeCell ref="C26:C27"/>
    <mergeCell ref="D26:D27"/>
    <mergeCell ref="A24:A25"/>
    <mergeCell ref="A22:A23"/>
    <mergeCell ref="B22:B23"/>
    <mergeCell ref="C22:C23"/>
    <mergeCell ref="D22:D23"/>
    <mergeCell ref="J26:J27"/>
    <mergeCell ref="G24:G25"/>
    <mergeCell ref="H24:H25"/>
    <mergeCell ref="I24:I25"/>
    <mergeCell ref="I22:I23"/>
    <mergeCell ref="F22:F23"/>
    <mergeCell ref="G22:G23"/>
    <mergeCell ref="H22:H23"/>
    <mergeCell ref="J22:J23"/>
    <mergeCell ref="E28:E29"/>
    <mergeCell ref="F24:F25"/>
    <mergeCell ref="B24:B25"/>
    <mergeCell ref="E22:E23"/>
    <mergeCell ref="C24:C25"/>
    <mergeCell ref="D24:D25"/>
    <mergeCell ref="E26:E27"/>
    <mergeCell ref="B28:B29"/>
    <mergeCell ref="C28:C29"/>
    <mergeCell ref="D28:D29"/>
    <mergeCell ref="J24:J25"/>
    <mergeCell ref="I26:I27"/>
    <mergeCell ref="E24:E25"/>
    <mergeCell ref="F28:F29"/>
    <mergeCell ref="F26:F27"/>
    <mergeCell ref="G26:G27"/>
    <mergeCell ref="H26:H27"/>
    <mergeCell ref="G28:G29"/>
    <mergeCell ref="H28:H29"/>
    <mergeCell ref="I28:I29"/>
    <mergeCell ref="J28:J29"/>
    <mergeCell ref="I30:I31"/>
    <mergeCell ref="A30:A31"/>
    <mergeCell ref="B30:B31"/>
    <mergeCell ref="C30:C31"/>
    <mergeCell ref="D30:D31"/>
    <mergeCell ref="A28:A29"/>
    <mergeCell ref="F30:F31"/>
    <mergeCell ref="E30:E31"/>
    <mergeCell ref="J32:J33"/>
    <mergeCell ref="E34:E35"/>
    <mergeCell ref="G32:G33"/>
    <mergeCell ref="H32:H33"/>
    <mergeCell ref="G30:G31"/>
    <mergeCell ref="H30:H31"/>
    <mergeCell ref="J30:J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I32:I33"/>
    <mergeCell ref="I36:I37"/>
    <mergeCell ref="J36:J37"/>
    <mergeCell ref="F34:F35"/>
    <mergeCell ref="G34:G35"/>
    <mergeCell ref="H34:H35"/>
    <mergeCell ref="I34:I35"/>
    <mergeCell ref="J34:J35"/>
    <mergeCell ref="F32:F33"/>
    <mergeCell ref="E41:E42"/>
    <mergeCell ref="A38:A40"/>
    <mergeCell ref="B38:B40"/>
    <mergeCell ref="C38:C40"/>
    <mergeCell ref="A41:A42"/>
    <mergeCell ref="B41:B42"/>
    <mergeCell ref="C41:C42"/>
    <mergeCell ref="D41:D42"/>
    <mergeCell ref="E38:E40"/>
    <mergeCell ref="D38:D40"/>
    <mergeCell ref="H36:H37"/>
    <mergeCell ref="A36:A37"/>
    <mergeCell ref="F36:F37"/>
    <mergeCell ref="G36:G37"/>
    <mergeCell ref="B36:B37"/>
    <mergeCell ref="C36:C37"/>
    <mergeCell ref="D36:D37"/>
    <mergeCell ref="E36:E37"/>
    <mergeCell ref="J41:J42"/>
    <mergeCell ref="F38:F40"/>
    <mergeCell ref="G38:G40"/>
    <mergeCell ref="H38:H40"/>
    <mergeCell ref="J38:J40"/>
    <mergeCell ref="I41:I42"/>
    <mergeCell ref="F43:F44"/>
    <mergeCell ref="F41:F42"/>
    <mergeCell ref="G41:G42"/>
    <mergeCell ref="H41:H42"/>
    <mergeCell ref="E45:E46"/>
    <mergeCell ref="A43:A44"/>
    <mergeCell ref="B43:B44"/>
    <mergeCell ref="C43:C44"/>
    <mergeCell ref="D43:D44"/>
    <mergeCell ref="E43:E44"/>
    <mergeCell ref="G43:G44"/>
    <mergeCell ref="H43:H44"/>
    <mergeCell ref="I43:I44"/>
    <mergeCell ref="J43:J44"/>
    <mergeCell ref="J48:J49"/>
    <mergeCell ref="A45:A46"/>
    <mergeCell ref="B45:B46"/>
    <mergeCell ref="C45:C46"/>
    <mergeCell ref="D45:D46"/>
    <mergeCell ref="J45:J46"/>
    <mergeCell ref="A55:J56"/>
    <mergeCell ref="A48:A49"/>
    <mergeCell ref="B48:B49"/>
    <mergeCell ref="C48:C49"/>
    <mergeCell ref="D48:D49"/>
    <mergeCell ref="E48:E49"/>
    <mergeCell ref="F48:F49"/>
    <mergeCell ref="G57:H57"/>
    <mergeCell ref="I38:I40"/>
    <mergeCell ref="A57:D57"/>
    <mergeCell ref="G48:G49"/>
    <mergeCell ref="H48:H49"/>
    <mergeCell ref="I48:I49"/>
    <mergeCell ref="F45:F46"/>
    <mergeCell ref="G45:G46"/>
    <mergeCell ref="H45:H46"/>
    <mergeCell ref="I45:I46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2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D83" sqref="D83"/>
    </sheetView>
  </sheetViews>
  <sheetFormatPr defaultColWidth="9.140625" defaultRowHeight="12.75"/>
  <cols>
    <col min="2" max="2" width="12.7109375" style="0" customWidth="1"/>
  </cols>
  <sheetData>
    <row r="1" spans="1:5" ht="63.75">
      <c r="A1" s="32" t="s">
        <v>751</v>
      </c>
      <c r="B1" s="33" t="s">
        <v>599</v>
      </c>
      <c r="C1" s="32" t="s">
        <v>598</v>
      </c>
      <c r="D1" s="34" t="s">
        <v>597</v>
      </c>
      <c r="E1" s="35" t="s">
        <v>750</v>
      </c>
    </row>
    <row r="2" spans="1:6" ht="106.5" customHeight="1">
      <c r="A2" s="96">
        <v>1</v>
      </c>
      <c r="B2" s="204" t="s">
        <v>716</v>
      </c>
      <c r="C2" s="96" t="s">
        <v>917</v>
      </c>
      <c r="D2" s="219" t="s">
        <v>754</v>
      </c>
      <c r="E2" s="98">
        <v>992</v>
      </c>
      <c r="F2">
        <v>992</v>
      </c>
    </row>
    <row r="3" spans="1:6" ht="70.5" customHeight="1">
      <c r="A3" s="96">
        <v>2</v>
      </c>
      <c r="B3" s="205" t="s">
        <v>717</v>
      </c>
      <c r="C3" s="96" t="s">
        <v>965</v>
      </c>
      <c r="D3" s="97" t="s">
        <v>600</v>
      </c>
      <c r="E3" s="98">
        <v>3255</v>
      </c>
      <c r="F3">
        <v>3255</v>
      </c>
    </row>
    <row r="4" spans="1:6" ht="63.75">
      <c r="A4" s="96">
        <v>3</v>
      </c>
      <c r="B4" s="206" t="s">
        <v>718</v>
      </c>
      <c r="C4" s="96" t="s">
        <v>918</v>
      </c>
      <c r="D4" s="97" t="s">
        <v>785</v>
      </c>
      <c r="E4" s="98">
        <v>5705.7</v>
      </c>
      <c r="F4">
        <v>5705.7</v>
      </c>
    </row>
    <row r="5" spans="1:6" ht="63.75">
      <c r="A5" s="96">
        <v>4</v>
      </c>
      <c r="B5" s="205" t="s">
        <v>659</v>
      </c>
      <c r="C5" s="96" t="s">
        <v>919</v>
      </c>
      <c r="D5" s="97" t="s">
        <v>660</v>
      </c>
      <c r="E5" s="98">
        <v>488.25</v>
      </c>
      <c r="F5">
        <v>488.25</v>
      </c>
    </row>
    <row r="6" spans="1:6" ht="63.75">
      <c r="A6" s="96">
        <v>5</v>
      </c>
      <c r="B6" s="205" t="s">
        <v>659</v>
      </c>
      <c r="C6" s="96" t="s">
        <v>834</v>
      </c>
      <c r="D6" s="97" t="s">
        <v>835</v>
      </c>
      <c r="E6" s="98">
        <v>1360.63</v>
      </c>
      <c r="F6">
        <v>1360.63</v>
      </c>
    </row>
    <row r="7" spans="1:6" ht="114.75">
      <c r="A7" s="96">
        <v>6</v>
      </c>
      <c r="B7" s="205" t="s">
        <v>719</v>
      </c>
      <c r="C7" s="96" t="s">
        <v>920</v>
      </c>
      <c r="D7" s="97" t="s">
        <v>601</v>
      </c>
      <c r="E7" s="98">
        <v>782.25</v>
      </c>
      <c r="F7">
        <v>782.25</v>
      </c>
    </row>
    <row r="8" spans="1:5" ht="51">
      <c r="A8" s="175">
        <v>7</v>
      </c>
      <c r="B8" s="239" t="s">
        <v>720</v>
      </c>
      <c r="C8" s="240" t="s">
        <v>521</v>
      </c>
      <c r="D8" s="241" t="s">
        <v>602</v>
      </c>
      <c r="E8" s="178">
        <v>0</v>
      </c>
    </row>
    <row r="9" spans="1:5" ht="63.75">
      <c r="A9" s="175">
        <v>8</v>
      </c>
      <c r="B9" s="242" t="s">
        <v>760</v>
      </c>
      <c r="C9" s="243" t="s">
        <v>522</v>
      </c>
      <c r="D9" s="244" t="s">
        <v>603</v>
      </c>
      <c r="E9" s="178">
        <v>0</v>
      </c>
    </row>
    <row r="10" spans="1:5" ht="63.75">
      <c r="A10" s="175">
        <v>9</v>
      </c>
      <c r="B10" s="242" t="s">
        <v>759</v>
      </c>
      <c r="C10" s="243" t="s">
        <v>604</v>
      </c>
      <c r="D10" s="244" t="s">
        <v>605</v>
      </c>
      <c r="E10" s="178">
        <v>0</v>
      </c>
    </row>
    <row r="11" spans="1:5" ht="51">
      <c r="A11" s="175">
        <v>10</v>
      </c>
      <c r="B11" s="239" t="s">
        <v>720</v>
      </c>
      <c r="C11" s="240" t="s">
        <v>581</v>
      </c>
      <c r="D11" s="241" t="s">
        <v>582</v>
      </c>
      <c r="E11" s="178">
        <v>0</v>
      </c>
    </row>
    <row r="12" spans="1:5" ht="51">
      <c r="A12" s="96">
        <v>11</v>
      </c>
      <c r="B12" s="207" t="s">
        <v>720</v>
      </c>
      <c r="C12" s="117" t="s">
        <v>664</v>
      </c>
      <c r="D12" s="118" t="s">
        <v>665</v>
      </c>
      <c r="E12" s="98">
        <v>7500</v>
      </c>
    </row>
    <row r="13" spans="1:5" ht="51">
      <c r="A13" s="96">
        <v>12</v>
      </c>
      <c r="B13" s="207" t="s">
        <v>720</v>
      </c>
      <c r="C13" s="117" t="s">
        <v>822</v>
      </c>
      <c r="D13" s="118" t="s">
        <v>820</v>
      </c>
      <c r="E13" s="98">
        <v>9323</v>
      </c>
    </row>
    <row r="14" spans="1:5" ht="51">
      <c r="A14" s="96">
        <v>13</v>
      </c>
      <c r="B14" s="207" t="s">
        <v>720</v>
      </c>
      <c r="C14" s="117" t="s">
        <v>656</v>
      </c>
      <c r="D14" s="118" t="s">
        <v>603</v>
      </c>
      <c r="E14" s="98">
        <v>2976</v>
      </c>
    </row>
    <row r="15" spans="1:5" ht="51">
      <c r="A15" s="96">
        <v>14</v>
      </c>
      <c r="B15" s="207" t="s">
        <v>720</v>
      </c>
      <c r="C15" s="117" t="s">
        <v>657</v>
      </c>
      <c r="D15" s="118" t="s">
        <v>602</v>
      </c>
      <c r="E15" s="98">
        <v>1735</v>
      </c>
    </row>
    <row r="16" spans="1:5" ht="51">
      <c r="A16" s="96">
        <v>15</v>
      </c>
      <c r="B16" s="207" t="s">
        <v>720</v>
      </c>
      <c r="C16" s="117" t="s">
        <v>821</v>
      </c>
      <c r="D16" s="118" t="s">
        <v>658</v>
      </c>
      <c r="E16" s="98">
        <v>9323</v>
      </c>
    </row>
    <row r="17" spans="1:5" ht="63.75">
      <c r="A17" s="222" t="s">
        <v>102</v>
      </c>
      <c r="B17" s="225" t="s">
        <v>596</v>
      </c>
      <c r="C17" s="222" t="s">
        <v>606</v>
      </c>
      <c r="D17" s="223" t="s">
        <v>607</v>
      </c>
      <c r="E17" s="224"/>
    </row>
    <row r="18" spans="1:6" ht="51">
      <c r="A18" s="96">
        <v>17</v>
      </c>
      <c r="B18" s="208" t="s">
        <v>721</v>
      </c>
      <c r="C18" s="96" t="s">
        <v>608</v>
      </c>
      <c r="D18" s="97" t="s">
        <v>609</v>
      </c>
      <c r="E18" s="98">
        <v>23760</v>
      </c>
      <c r="F18">
        <v>23760</v>
      </c>
    </row>
    <row r="19" spans="1:6" ht="63.75">
      <c r="A19" s="96">
        <v>18</v>
      </c>
      <c r="B19" s="209" t="s">
        <v>722</v>
      </c>
      <c r="C19" s="96" t="s">
        <v>786</v>
      </c>
      <c r="D19" s="97" t="s">
        <v>610</v>
      </c>
      <c r="E19" s="98">
        <v>1486</v>
      </c>
      <c r="F19">
        <v>1486</v>
      </c>
    </row>
    <row r="20" spans="1:6" ht="63.75">
      <c r="A20" s="96">
        <v>19</v>
      </c>
      <c r="B20" s="209" t="s">
        <v>723</v>
      </c>
      <c r="C20" s="96" t="s">
        <v>824</v>
      </c>
      <c r="D20" s="97" t="s">
        <v>611</v>
      </c>
      <c r="E20" s="98">
        <v>3189.5</v>
      </c>
      <c r="F20">
        <v>3189.5</v>
      </c>
    </row>
    <row r="21" spans="1:5" s="236" customFormat="1" ht="63.75">
      <c r="A21" s="222" t="s">
        <v>238</v>
      </c>
      <c r="B21" s="221" t="s">
        <v>724</v>
      </c>
      <c r="C21" s="222" t="s">
        <v>787</v>
      </c>
      <c r="D21" s="223" t="s">
        <v>612</v>
      </c>
      <c r="E21" s="224"/>
    </row>
    <row r="22" spans="1:5" s="236" customFormat="1" ht="63.75">
      <c r="A22" s="222" t="s">
        <v>239</v>
      </c>
      <c r="B22" s="221" t="s">
        <v>724</v>
      </c>
      <c r="C22" s="222" t="s">
        <v>613</v>
      </c>
      <c r="D22" s="223" t="s">
        <v>612</v>
      </c>
      <c r="E22" s="224"/>
    </row>
    <row r="23" spans="1:6" ht="63.75">
      <c r="A23" s="96">
        <v>22</v>
      </c>
      <c r="B23" s="209" t="s">
        <v>725</v>
      </c>
      <c r="C23" s="96" t="s">
        <v>614</v>
      </c>
      <c r="D23" s="97" t="s">
        <v>615</v>
      </c>
      <c r="E23" s="98">
        <v>3950</v>
      </c>
      <c r="F23">
        <v>3950</v>
      </c>
    </row>
    <row r="24" spans="1:6" ht="63.75">
      <c r="A24" s="96">
        <v>23</v>
      </c>
      <c r="B24" s="209" t="s">
        <v>726</v>
      </c>
      <c r="C24" s="96" t="s">
        <v>461</v>
      </c>
      <c r="D24" s="97" t="s">
        <v>616</v>
      </c>
      <c r="E24" s="98">
        <v>761.25</v>
      </c>
      <c r="F24">
        <v>761.25</v>
      </c>
    </row>
    <row r="25" spans="1:6" ht="63.75">
      <c r="A25" s="96">
        <v>24</v>
      </c>
      <c r="B25" s="209" t="s">
        <v>775</v>
      </c>
      <c r="C25" s="96" t="s">
        <v>463</v>
      </c>
      <c r="D25" s="97" t="s">
        <v>776</v>
      </c>
      <c r="E25" s="98">
        <v>924</v>
      </c>
      <c r="F25">
        <v>924</v>
      </c>
    </row>
    <row r="26" spans="1:6" ht="63.75">
      <c r="A26" s="96">
        <v>25</v>
      </c>
      <c r="B26" s="209" t="s">
        <v>585</v>
      </c>
      <c r="C26" s="96" t="s">
        <v>586</v>
      </c>
      <c r="D26" s="97" t="s">
        <v>587</v>
      </c>
      <c r="E26" s="98">
        <v>1048.09</v>
      </c>
      <c r="F26">
        <v>1048.09</v>
      </c>
    </row>
    <row r="27" spans="1:6" ht="63.75">
      <c r="A27" s="96">
        <v>26</v>
      </c>
      <c r="B27" s="209" t="s">
        <v>727</v>
      </c>
      <c r="C27" s="96" t="s">
        <v>617</v>
      </c>
      <c r="D27" s="97" t="s">
        <v>618</v>
      </c>
      <c r="E27" s="98">
        <v>22950.2</v>
      </c>
      <c r="F27">
        <v>22950.2</v>
      </c>
    </row>
    <row r="28" spans="1:6" ht="63.75">
      <c r="A28" s="96">
        <v>27</v>
      </c>
      <c r="B28" s="209" t="s">
        <v>728</v>
      </c>
      <c r="C28" s="96" t="s">
        <v>619</v>
      </c>
      <c r="D28" s="97" t="s">
        <v>620</v>
      </c>
      <c r="E28" s="98">
        <v>565</v>
      </c>
      <c r="F28">
        <v>565</v>
      </c>
    </row>
    <row r="29" spans="1:6" ht="63.75">
      <c r="A29" s="96">
        <v>28</v>
      </c>
      <c r="B29" s="206" t="s">
        <v>729</v>
      </c>
      <c r="C29" s="96" t="s">
        <v>790</v>
      </c>
      <c r="D29" s="97" t="s">
        <v>624</v>
      </c>
      <c r="E29" s="98">
        <v>5797.5</v>
      </c>
      <c r="F29">
        <v>5797.5</v>
      </c>
    </row>
    <row r="30" spans="1:6" ht="63.75">
      <c r="A30" s="96">
        <v>29</v>
      </c>
      <c r="B30" s="206" t="s">
        <v>563</v>
      </c>
      <c r="C30" s="96" t="s">
        <v>90</v>
      </c>
      <c r="D30" s="97" t="s">
        <v>565</v>
      </c>
      <c r="E30" s="98">
        <v>506.64</v>
      </c>
      <c r="F30">
        <v>506.64</v>
      </c>
    </row>
    <row r="31" spans="1:6" ht="63.75">
      <c r="A31" s="96">
        <v>30</v>
      </c>
      <c r="B31" s="209" t="s">
        <v>767</v>
      </c>
      <c r="C31" s="96" t="s">
        <v>922</v>
      </c>
      <c r="D31" s="97" t="s">
        <v>769</v>
      </c>
      <c r="E31" s="98">
        <v>1485</v>
      </c>
      <c r="F31">
        <v>1485</v>
      </c>
    </row>
    <row r="32" spans="1:6" ht="63.75">
      <c r="A32" s="96">
        <v>31</v>
      </c>
      <c r="B32" s="204" t="s">
        <v>730</v>
      </c>
      <c r="C32" s="96" t="s">
        <v>625</v>
      </c>
      <c r="D32" s="97" t="s">
        <v>626</v>
      </c>
      <c r="E32" s="98">
        <v>4489</v>
      </c>
      <c r="F32">
        <v>4489</v>
      </c>
    </row>
    <row r="33" spans="1:6" ht="63.75">
      <c r="A33" s="96">
        <v>32</v>
      </c>
      <c r="B33" s="205" t="s">
        <v>627</v>
      </c>
      <c r="C33" s="96" t="s">
        <v>808</v>
      </c>
      <c r="D33" s="97" t="s">
        <v>628</v>
      </c>
      <c r="E33" s="98">
        <v>3445.2</v>
      </c>
      <c r="F33">
        <v>3445.2</v>
      </c>
    </row>
    <row r="34" spans="1:6" ht="63.75">
      <c r="A34" s="96">
        <v>33</v>
      </c>
      <c r="B34" s="206" t="s">
        <v>731</v>
      </c>
      <c r="C34" s="96" t="s">
        <v>791</v>
      </c>
      <c r="D34" s="97" t="s">
        <v>616</v>
      </c>
      <c r="E34" s="98">
        <v>488.25</v>
      </c>
      <c r="F34">
        <v>488.25</v>
      </c>
    </row>
    <row r="35" spans="1:6" ht="76.5">
      <c r="A35" s="96">
        <v>34</v>
      </c>
      <c r="B35" s="206" t="s">
        <v>732</v>
      </c>
      <c r="C35" s="96" t="s">
        <v>87</v>
      </c>
      <c r="D35" s="97" t="s">
        <v>88</v>
      </c>
      <c r="E35" s="98" t="s">
        <v>98</v>
      </c>
      <c r="F35">
        <v>9536.15</v>
      </c>
    </row>
    <row r="36" spans="1:6" ht="63.75">
      <c r="A36" s="96">
        <v>35</v>
      </c>
      <c r="B36" s="206" t="s">
        <v>732</v>
      </c>
      <c r="C36" s="96" t="s">
        <v>629</v>
      </c>
      <c r="D36" s="97" t="s">
        <v>630</v>
      </c>
      <c r="E36" s="98">
        <v>24747.75</v>
      </c>
      <c r="F36">
        <v>24747.75</v>
      </c>
    </row>
    <row r="37" spans="1:6" ht="63.75">
      <c r="A37" s="96">
        <v>36</v>
      </c>
      <c r="B37" s="209" t="s">
        <v>764</v>
      </c>
      <c r="C37" s="96" t="s">
        <v>765</v>
      </c>
      <c r="D37" s="97" t="s">
        <v>766</v>
      </c>
      <c r="E37" s="98">
        <v>2561.48</v>
      </c>
      <c r="F37">
        <v>2561.48</v>
      </c>
    </row>
    <row r="38" spans="1:5" ht="89.25">
      <c r="A38" s="220" t="s">
        <v>103</v>
      </c>
      <c r="B38" s="221" t="s">
        <v>733</v>
      </c>
      <c r="C38" s="222" t="s">
        <v>552</v>
      </c>
      <c r="D38" s="223" t="s">
        <v>631</v>
      </c>
      <c r="E38" s="224">
        <v>2983.5</v>
      </c>
    </row>
    <row r="39" spans="1:6" ht="63.75">
      <c r="A39" s="96">
        <v>38</v>
      </c>
      <c r="B39" s="209" t="s">
        <v>734</v>
      </c>
      <c r="C39" s="96" t="s">
        <v>551</v>
      </c>
      <c r="D39" s="97" t="s">
        <v>632</v>
      </c>
      <c r="E39" s="98">
        <v>915</v>
      </c>
      <c r="F39">
        <v>915</v>
      </c>
    </row>
    <row r="40" spans="1:6" ht="63.75">
      <c r="A40" s="96">
        <v>39</v>
      </c>
      <c r="B40" s="209" t="s">
        <v>735</v>
      </c>
      <c r="C40" s="96" t="s">
        <v>486</v>
      </c>
      <c r="D40" s="97" t="s">
        <v>487</v>
      </c>
      <c r="E40" s="98">
        <v>7355.25</v>
      </c>
      <c r="F40">
        <v>7355.25</v>
      </c>
    </row>
    <row r="41" spans="1:6" ht="63.75">
      <c r="A41" s="96">
        <v>40</v>
      </c>
      <c r="B41" s="209" t="s">
        <v>736</v>
      </c>
      <c r="C41" s="96" t="s">
        <v>792</v>
      </c>
      <c r="D41" s="97" t="s">
        <v>633</v>
      </c>
      <c r="E41" s="98">
        <v>1900.5</v>
      </c>
      <c r="F41">
        <v>1900.5</v>
      </c>
    </row>
    <row r="42" spans="1:6" ht="63.75">
      <c r="A42" s="96">
        <v>41</v>
      </c>
      <c r="B42" s="206" t="s">
        <v>737</v>
      </c>
      <c r="C42" s="96" t="s">
        <v>634</v>
      </c>
      <c r="D42" s="97" t="s">
        <v>635</v>
      </c>
      <c r="E42" s="98">
        <v>1123.5</v>
      </c>
      <c r="F42">
        <v>1123.5</v>
      </c>
    </row>
    <row r="43" spans="1:6" ht="63.75">
      <c r="A43" s="96">
        <v>42</v>
      </c>
      <c r="B43" s="206" t="s">
        <v>737</v>
      </c>
      <c r="C43" s="96" t="s">
        <v>572</v>
      </c>
      <c r="D43" s="97" t="s">
        <v>685</v>
      </c>
      <c r="E43" s="98">
        <v>1485.75</v>
      </c>
      <c r="F43">
        <v>1485.75</v>
      </c>
    </row>
    <row r="44" spans="1:5" ht="63.75">
      <c r="A44" s="175">
        <v>43</v>
      </c>
      <c r="B44" s="237" t="s">
        <v>753</v>
      </c>
      <c r="C44" s="175" t="s">
        <v>636</v>
      </c>
      <c r="D44" s="177" t="s">
        <v>603</v>
      </c>
      <c r="E44" s="178">
        <v>0</v>
      </c>
    </row>
    <row r="45" spans="1:5" ht="63.75">
      <c r="A45" s="175">
        <v>44</v>
      </c>
      <c r="B45" s="237" t="s">
        <v>753</v>
      </c>
      <c r="C45" s="175" t="s">
        <v>637</v>
      </c>
      <c r="D45" s="177" t="s">
        <v>603</v>
      </c>
      <c r="E45" s="178">
        <v>0</v>
      </c>
    </row>
    <row r="46" spans="1:5" ht="63.75">
      <c r="A46" s="175">
        <v>45</v>
      </c>
      <c r="B46" s="237" t="s">
        <v>753</v>
      </c>
      <c r="C46" s="175" t="s">
        <v>638</v>
      </c>
      <c r="D46" s="177" t="s">
        <v>603</v>
      </c>
      <c r="E46" s="178">
        <v>0</v>
      </c>
    </row>
    <row r="47" spans="1:5" ht="63.75">
      <c r="A47" s="175">
        <v>46</v>
      </c>
      <c r="B47" s="237" t="s">
        <v>753</v>
      </c>
      <c r="C47" s="175" t="s">
        <v>639</v>
      </c>
      <c r="D47" s="177" t="s">
        <v>603</v>
      </c>
      <c r="E47" s="178">
        <v>0</v>
      </c>
    </row>
    <row r="48" spans="1:5" ht="63.75">
      <c r="A48" s="175">
        <v>47</v>
      </c>
      <c r="B48" s="237" t="s">
        <v>753</v>
      </c>
      <c r="C48" s="175" t="s">
        <v>561</v>
      </c>
      <c r="D48" s="177" t="s">
        <v>603</v>
      </c>
      <c r="E48" s="178">
        <v>0</v>
      </c>
    </row>
    <row r="49" spans="1:5" ht="63.75">
      <c r="A49" s="175">
        <v>48</v>
      </c>
      <c r="B49" s="238" t="s">
        <v>753</v>
      </c>
      <c r="C49" s="175" t="s">
        <v>640</v>
      </c>
      <c r="D49" s="177" t="s">
        <v>641</v>
      </c>
      <c r="E49" s="178">
        <v>0</v>
      </c>
    </row>
    <row r="50" spans="1:5" ht="89.25">
      <c r="A50" s="175">
        <v>49</v>
      </c>
      <c r="B50" s="238" t="s">
        <v>753</v>
      </c>
      <c r="C50" s="175" t="s">
        <v>504</v>
      </c>
      <c r="D50" s="177" t="s">
        <v>641</v>
      </c>
      <c r="E50" s="178">
        <v>0</v>
      </c>
    </row>
    <row r="51" spans="1:5" ht="51">
      <c r="A51" s="175">
        <v>50</v>
      </c>
      <c r="B51" s="238" t="s">
        <v>753</v>
      </c>
      <c r="C51" s="175" t="s">
        <v>583</v>
      </c>
      <c r="D51" s="177" t="s">
        <v>584</v>
      </c>
      <c r="E51" s="178">
        <v>0</v>
      </c>
    </row>
    <row r="52" spans="1:5" ht="51">
      <c r="A52" s="175">
        <v>51</v>
      </c>
      <c r="B52" s="238" t="s">
        <v>753</v>
      </c>
      <c r="C52" s="175" t="s">
        <v>677</v>
      </c>
      <c r="D52" s="177" t="s">
        <v>678</v>
      </c>
      <c r="E52" s="178">
        <v>0</v>
      </c>
    </row>
    <row r="53" spans="1:5" ht="51">
      <c r="A53" s="175">
        <v>52</v>
      </c>
      <c r="B53" s="238" t="s">
        <v>753</v>
      </c>
      <c r="C53" s="175" t="s">
        <v>679</v>
      </c>
      <c r="D53" s="177" t="s">
        <v>678</v>
      </c>
      <c r="E53" s="178">
        <v>0</v>
      </c>
    </row>
    <row r="54" spans="1:5" ht="51">
      <c r="A54" s="175">
        <v>53</v>
      </c>
      <c r="B54" s="238" t="s">
        <v>753</v>
      </c>
      <c r="C54" s="175" t="s">
        <v>680</v>
      </c>
      <c r="D54" s="177" t="s">
        <v>678</v>
      </c>
      <c r="E54" s="178">
        <v>0</v>
      </c>
    </row>
    <row r="55" spans="1:5" ht="51">
      <c r="A55" s="96">
        <v>54</v>
      </c>
      <c r="B55" s="210" t="s">
        <v>753</v>
      </c>
      <c r="C55" s="96" t="s">
        <v>666</v>
      </c>
      <c r="D55" s="97" t="s">
        <v>668</v>
      </c>
      <c r="E55" s="98">
        <v>2113</v>
      </c>
    </row>
    <row r="56" spans="1:5" ht="51">
      <c r="A56" s="96">
        <v>55</v>
      </c>
      <c r="B56" s="210" t="s">
        <v>753</v>
      </c>
      <c r="C56" s="96" t="s">
        <v>667</v>
      </c>
      <c r="D56" s="97" t="s">
        <v>669</v>
      </c>
      <c r="E56" s="98">
        <v>6265</v>
      </c>
    </row>
    <row r="57" spans="1:5" ht="51">
      <c r="A57" s="96">
        <v>56</v>
      </c>
      <c r="B57" s="210" t="s">
        <v>753</v>
      </c>
      <c r="C57" s="96" t="s">
        <v>652</v>
      </c>
      <c r="D57" s="97" t="s">
        <v>603</v>
      </c>
      <c r="E57" s="98">
        <v>2899</v>
      </c>
    </row>
    <row r="58" spans="1:5" ht="51">
      <c r="A58" s="96">
        <v>57</v>
      </c>
      <c r="B58" s="210" t="s">
        <v>753</v>
      </c>
      <c r="C58" s="96" t="s">
        <v>653</v>
      </c>
      <c r="D58" s="97" t="s">
        <v>603</v>
      </c>
      <c r="E58" s="98">
        <v>2899</v>
      </c>
    </row>
    <row r="59" spans="1:5" ht="51">
      <c r="A59" s="96">
        <v>58</v>
      </c>
      <c r="B59" s="210" t="s">
        <v>753</v>
      </c>
      <c r="C59" s="96" t="s">
        <v>654</v>
      </c>
      <c r="D59" s="97" t="s">
        <v>603</v>
      </c>
      <c r="E59" s="98">
        <v>2899</v>
      </c>
    </row>
    <row r="60" spans="1:5" ht="51">
      <c r="A60" s="96">
        <v>59</v>
      </c>
      <c r="B60" s="210" t="s">
        <v>753</v>
      </c>
      <c r="C60" s="96" t="s">
        <v>655</v>
      </c>
      <c r="D60" s="97" t="s">
        <v>603</v>
      </c>
      <c r="E60" s="98">
        <v>2899</v>
      </c>
    </row>
    <row r="61" spans="1:6" ht="63.75">
      <c r="A61" s="89">
        <v>60</v>
      </c>
      <c r="B61" s="211" t="s">
        <v>738</v>
      </c>
      <c r="C61" s="89" t="s">
        <v>925</v>
      </c>
      <c r="D61" s="90" t="s">
        <v>642</v>
      </c>
      <c r="E61" s="91">
        <v>1350</v>
      </c>
      <c r="F61">
        <v>1350</v>
      </c>
    </row>
    <row r="62" spans="1:6" ht="63.75">
      <c r="A62" s="89">
        <v>61</v>
      </c>
      <c r="B62" s="211" t="s">
        <v>738</v>
      </c>
      <c r="C62" s="89" t="s">
        <v>793</v>
      </c>
      <c r="D62" s="90" t="s">
        <v>794</v>
      </c>
      <c r="E62" s="91">
        <v>10794</v>
      </c>
      <c r="F62">
        <v>10794</v>
      </c>
    </row>
    <row r="63" spans="1:6" ht="63.75">
      <c r="A63" s="96">
        <v>62</v>
      </c>
      <c r="B63" s="209" t="s">
        <v>739</v>
      </c>
      <c r="C63" s="96" t="s">
        <v>795</v>
      </c>
      <c r="D63" s="97" t="s">
        <v>643</v>
      </c>
      <c r="E63" s="98">
        <v>1285.2</v>
      </c>
      <c r="F63">
        <v>1285.2</v>
      </c>
    </row>
    <row r="64" spans="1:6" ht="76.5">
      <c r="A64" s="96">
        <v>63</v>
      </c>
      <c r="B64" s="209" t="s">
        <v>770</v>
      </c>
      <c r="C64" s="96" t="s">
        <v>768</v>
      </c>
      <c r="D64" s="97" t="s">
        <v>926</v>
      </c>
      <c r="E64" s="98">
        <v>1840.93</v>
      </c>
      <c r="F64">
        <v>1840.93</v>
      </c>
    </row>
    <row r="65" spans="1:6" ht="89.25">
      <c r="A65" s="96">
        <v>64</v>
      </c>
      <c r="B65" s="209" t="s">
        <v>588</v>
      </c>
      <c r="C65" s="96" t="s">
        <v>589</v>
      </c>
      <c r="D65" s="97" t="s">
        <v>590</v>
      </c>
      <c r="E65" s="98">
        <v>1574.07</v>
      </c>
      <c r="F65">
        <v>1574.07</v>
      </c>
    </row>
    <row r="66" spans="1:6" ht="114.75">
      <c r="A66" s="96">
        <v>65</v>
      </c>
      <c r="B66" s="209" t="s">
        <v>245</v>
      </c>
      <c r="C66" s="96" t="s">
        <v>849</v>
      </c>
      <c r="D66" s="97" t="s">
        <v>843</v>
      </c>
      <c r="E66" s="98">
        <v>6164.8</v>
      </c>
      <c r="F66">
        <v>6164.8</v>
      </c>
    </row>
    <row r="67" spans="1:6" ht="63.75">
      <c r="A67" s="96">
        <v>66</v>
      </c>
      <c r="B67" s="206" t="s">
        <v>740</v>
      </c>
      <c r="C67" s="96" t="s">
        <v>924</v>
      </c>
      <c r="D67" s="97" t="s">
        <v>644</v>
      </c>
      <c r="E67" s="98">
        <v>13440.7</v>
      </c>
      <c r="F67">
        <v>13440.7</v>
      </c>
    </row>
    <row r="68" spans="1:6" ht="63.75">
      <c r="A68" s="96">
        <v>67</v>
      </c>
      <c r="B68" s="206" t="s">
        <v>741</v>
      </c>
      <c r="C68" s="96" t="s">
        <v>796</v>
      </c>
      <c r="D68" s="97" t="s">
        <v>645</v>
      </c>
      <c r="E68" s="98">
        <v>441</v>
      </c>
      <c r="F68">
        <v>441</v>
      </c>
    </row>
    <row r="69" spans="1:6" ht="63.75">
      <c r="A69" s="96">
        <v>68</v>
      </c>
      <c r="B69" s="206" t="s">
        <v>742</v>
      </c>
      <c r="C69" s="96" t="s">
        <v>548</v>
      </c>
      <c r="D69" s="97" t="s">
        <v>646</v>
      </c>
      <c r="E69" s="98">
        <v>1034</v>
      </c>
      <c r="F69">
        <v>1034</v>
      </c>
    </row>
    <row r="70" spans="1:6" ht="63.75">
      <c r="A70" s="96">
        <v>69</v>
      </c>
      <c r="B70" s="212" t="s">
        <v>575</v>
      </c>
      <c r="C70" s="96" t="s">
        <v>576</v>
      </c>
      <c r="D70" s="97" t="s">
        <v>577</v>
      </c>
      <c r="E70" s="98">
        <v>2831.01</v>
      </c>
      <c r="F70">
        <v>2831.01</v>
      </c>
    </row>
    <row r="71" spans="1:6" ht="51">
      <c r="A71" s="96">
        <v>70</v>
      </c>
      <c r="B71" s="204" t="s">
        <v>578</v>
      </c>
      <c r="C71" s="96" t="s">
        <v>579</v>
      </c>
      <c r="D71" s="97" t="s">
        <v>580</v>
      </c>
      <c r="E71" s="98">
        <v>2193.75</v>
      </c>
      <c r="F71">
        <v>2193.75</v>
      </c>
    </row>
    <row r="72" spans="1:6" ht="63.75">
      <c r="A72" s="96">
        <v>71</v>
      </c>
      <c r="B72" s="205" t="s">
        <v>803</v>
      </c>
      <c r="C72" s="97" t="s">
        <v>804</v>
      </c>
      <c r="D72" s="97" t="s">
        <v>805</v>
      </c>
      <c r="E72" s="98">
        <v>6037.5</v>
      </c>
      <c r="F72">
        <v>6037.5</v>
      </c>
    </row>
    <row r="73" spans="1:6" ht="63.75">
      <c r="A73" s="96">
        <v>72</v>
      </c>
      <c r="B73" s="205" t="s">
        <v>743</v>
      </c>
      <c r="C73" s="97" t="s">
        <v>549</v>
      </c>
      <c r="D73" s="97" t="s">
        <v>647</v>
      </c>
      <c r="E73" s="98">
        <v>2520</v>
      </c>
      <c r="F73">
        <v>2520</v>
      </c>
    </row>
    <row r="74" spans="1:6" ht="63.75">
      <c r="A74" s="96">
        <v>73</v>
      </c>
      <c r="B74" s="205" t="s">
        <v>84</v>
      </c>
      <c r="C74" s="97" t="s">
        <v>85</v>
      </c>
      <c r="D74" s="97" t="s">
        <v>86</v>
      </c>
      <c r="E74" s="98">
        <v>3061.3</v>
      </c>
      <c r="F74">
        <v>3061</v>
      </c>
    </row>
    <row r="75" spans="1:6" ht="63.75">
      <c r="A75" s="96">
        <v>74</v>
      </c>
      <c r="B75" s="206" t="s">
        <v>744</v>
      </c>
      <c r="C75" s="96" t="s">
        <v>550</v>
      </c>
      <c r="D75" s="97" t="s">
        <v>648</v>
      </c>
      <c r="E75" s="98">
        <v>6097</v>
      </c>
      <c r="F75">
        <v>6097</v>
      </c>
    </row>
    <row r="76" spans="1:6" ht="63.75">
      <c r="A76" s="96">
        <v>75</v>
      </c>
      <c r="B76" s="209" t="s">
        <v>774</v>
      </c>
      <c r="C76" s="122" t="s">
        <v>772</v>
      </c>
      <c r="D76" s="125" t="s">
        <v>773</v>
      </c>
      <c r="E76" s="123">
        <v>982.35</v>
      </c>
      <c r="F76">
        <v>982.35</v>
      </c>
    </row>
    <row r="77" spans="1:6" ht="63.75">
      <c r="A77" s="96">
        <v>76</v>
      </c>
      <c r="B77" s="204" t="s">
        <v>745</v>
      </c>
      <c r="C77" s="122" t="s">
        <v>797</v>
      </c>
      <c r="D77" s="122" t="s">
        <v>649</v>
      </c>
      <c r="E77" s="123">
        <v>2930</v>
      </c>
      <c r="F77">
        <v>2930</v>
      </c>
    </row>
    <row r="78" spans="1:6" ht="63.75">
      <c r="A78" s="96">
        <v>77</v>
      </c>
      <c r="B78" s="206" t="s">
        <v>746</v>
      </c>
      <c r="C78" s="96" t="s">
        <v>798</v>
      </c>
      <c r="D78" s="97" t="s">
        <v>458</v>
      </c>
      <c r="E78" s="98">
        <v>2160</v>
      </c>
      <c r="F78">
        <v>2160</v>
      </c>
    </row>
    <row r="79" spans="1:6" ht="63.75">
      <c r="A79" s="96">
        <v>78</v>
      </c>
      <c r="B79" s="206" t="s">
        <v>746</v>
      </c>
      <c r="C79" s="96" t="s">
        <v>777</v>
      </c>
      <c r="D79" s="97" t="s">
        <v>459</v>
      </c>
      <c r="E79" s="98">
        <v>1303.05</v>
      </c>
      <c r="F79">
        <v>1303.05</v>
      </c>
    </row>
    <row r="80" spans="1:6" ht="51">
      <c r="A80" s="96">
        <v>79</v>
      </c>
      <c r="B80" s="213" t="s">
        <v>524</v>
      </c>
      <c r="C80" s="96" t="s">
        <v>525</v>
      </c>
      <c r="D80" s="97" t="s">
        <v>927</v>
      </c>
      <c r="E80" s="98">
        <v>1606.5</v>
      </c>
      <c r="F80">
        <v>1606.5</v>
      </c>
    </row>
    <row r="81" spans="1:6" ht="63.75">
      <c r="A81" s="96">
        <v>80</v>
      </c>
      <c r="B81" s="213" t="s">
        <v>509</v>
      </c>
      <c r="C81" s="96" t="s">
        <v>907</v>
      </c>
      <c r="D81" s="97" t="s">
        <v>510</v>
      </c>
      <c r="E81" s="98">
        <v>862.5</v>
      </c>
      <c r="F81">
        <v>862.5</v>
      </c>
    </row>
    <row r="82" spans="1:6" ht="63.75">
      <c r="A82" s="96">
        <v>81</v>
      </c>
      <c r="B82" s="213" t="s">
        <v>747</v>
      </c>
      <c r="C82" s="96" t="s">
        <v>799</v>
      </c>
      <c r="D82" s="97" t="s">
        <v>651</v>
      </c>
      <c r="E82" s="98">
        <v>761</v>
      </c>
      <c r="F82">
        <v>761</v>
      </c>
    </row>
    <row r="83" spans="1:6" ht="63.75">
      <c r="A83" s="96">
        <v>82</v>
      </c>
      <c r="B83" s="213" t="s">
        <v>595</v>
      </c>
      <c r="C83" s="96" t="s">
        <v>921</v>
      </c>
      <c r="D83" s="97" t="s">
        <v>661</v>
      </c>
      <c r="E83" s="98">
        <v>1304</v>
      </c>
      <c r="F83">
        <v>1304</v>
      </c>
    </row>
    <row r="84" spans="1:11" ht="63.75">
      <c r="A84" s="96">
        <v>83</v>
      </c>
      <c r="B84" s="213" t="s">
        <v>748</v>
      </c>
      <c r="C84" s="96" t="s">
        <v>963</v>
      </c>
      <c r="D84" s="97" t="s">
        <v>755</v>
      </c>
      <c r="E84" s="98">
        <v>2211</v>
      </c>
      <c r="F84">
        <v>2211</v>
      </c>
      <c r="I84">
        <v>79</v>
      </c>
      <c r="J84">
        <v>54</v>
      </c>
      <c r="K84">
        <v>26</v>
      </c>
    </row>
    <row r="85" spans="1:6" ht="76.5">
      <c r="A85" s="154">
        <v>84</v>
      </c>
      <c r="B85" s="174" t="s">
        <v>73</v>
      </c>
      <c r="C85" s="154" t="s">
        <v>940</v>
      </c>
      <c r="D85" s="156" t="s">
        <v>941</v>
      </c>
      <c r="E85" s="157">
        <v>891</v>
      </c>
      <c r="F85" s="60">
        <v>891</v>
      </c>
    </row>
    <row r="86" spans="1:6" ht="76.5">
      <c r="A86" s="154">
        <v>85</v>
      </c>
      <c r="B86" s="174" t="s">
        <v>74</v>
      </c>
      <c r="C86" s="154" t="s">
        <v>944</v>
      </c>
      <c r="D86" s="156" t="s">
        <v>945</v>
      </c>
      <c r="E86" s="157">
        <v>2125.25</v>
      </c>
      <c r="F86" s="60">
        <v>2125.25</v>
      </c>
    </row>
    <row r="87" spans="1:5" ht="63.75">
      <c r="A87" s="175">
        <v>86</v>
      </c>
      <c r="B87" s="176" t="s">
        <v>2</v>
      </c>
      <c r="C87" s="175" t="s">
        <v>1</v>
      </c>
      <c r="D87" s="177" t="s">
        <v>3</v>
      </c>
      <c r="E87" s="178">
        <v>1221.22</v>
      </c>
    </row>
    <row r="88" spans="1:5" ht="51">
      <c r="A88" s="185">
        <v>87</v>
      </c>
      <c r="B88" s="186" t="s">
        <v>81</v>
      </c>
      <c r="C88" s="185" t="s">
        <v>964</v>
      </c>
      <c r="D88" s="187"/>
      <c r="E88" s="188">
        <v>4290</v>
      </c>
    </row>
    <row r="89" spans="1:5" ht="51">
      <c r="A89" s="154">
        <v>88</v>
      </c>
      <c r="B89" s="174" t="s">
        <v>969</v>
      </c>
      <c r="C89" s="154" t="s">
        <v>970</v>
      </c>
      <c r="D89" s="156" t="s">
        <v>971</v>
      </c>
      <c r="E89" s="199">
        <v>1950</v>
      </c>
    </row>
    <row r="90" spans="1:5" ht="60">
      <c r="A90" s="2" t="s">
        <v>751</v>
      </c>
      <c r="B90" s="214" t="s">
        <v>663</v>
      </c>
      <c r="C90" s="19" t="s">
        <v>598</v>
      </c>
      <c r="D90" s="19" t="s">
        <v>662</v>
      </c>
      <c r="E90" s="23" t="s">
        <v>714</v>
      </c>
    </row>
    <row r="91" spans="1:6" ht="60">
      <c r="A91" s="103">
        <v>1</v>
      </c>
      <c r="B91" s="215" t="s">
        <v>473</v>
      </c>
      <c r="C91" s="105" t="s">
        <v>806</v>
      </c>
      <c r="D91" s="105" t="s">
        <v>674</v>
      </c>
      <c r="E91" s="106">
        <v>1881.75</v>
      </c>
      <c r="F91">
        <v>1881.75</v>
      </c>
    </row>
    <row r="92" spans="1:5" ht="60">
      <c r="A92" s="103">
        <v>2</v>
      </c>
      <c r="B92" s="216" t="s">
        <v>474</v>
      </c>
      <c r="C92" s="105" t="s">
        <v>675</v>
      </c>
      <c r="D92" s="105" t="s">
        <v>676</v>
      </c>
      <c r="E92" s="106">
        <v>25370.8</v>
      </c>
    </row>
    <row r="93" spans="1:6" ht="60">
      <c r="A93" s="103">
        <v>3</v>
      </c>
      <c r="B93" s="216" t="s">
        <v>681</v>
      </c>
      <c r="C93" s="105" t="s">
        <v>800</v>
      </c>
      <c r="D93" s="105" t="s">
        <v>682</v>
      </c>
      <c r="E93" s="106">
        <v>7229.3</v>
      </c>
      <c r="F93">
        <v>7229.3</v>
      </c>
    </row>
    <row r="94" spans="1:6" ht="60">
      <c r="A94" s="103">
        <v>4</v>
      </c>
      <c r="B94" s="215" t="s">
        <v>485</v>
      </c>
      <c r="C94" s="105" t="s">
        <v>823</v>
      </c>
      <c r="D94" s="105" t="s">
        <v>683</v>
      </c>
      <c r="E94" s="106">
        <v>2719.5</v>
      </c>
      <c r="F94">
        <v>2719.5</v>
      </c>
    </row>
    <row r="95" spans="1:5" ht="75">
      <c r="A95" s="226" t="s">
        <v>104</v>
      </c>
      <c r="B95" s="227" t="s">
        <v>511</v>
      </c>
      <c r="C95" s="228" t="s">
        <v>512</v>
      </c>
      <c r="D95" s="228" t="s">
        <v>513</v>
      </c>
      <c r="E95" s="229"/>
    </row>
    <row r="96" spans="1:6" ht="60">
      <c r="A96" s="103">
        <v>6</v>
      </c>
      <c r="B96" s="216" t="s">
        <v>475</v>
      </c>
      <c r="C96" s="105" t="s">
        <v>801</v>
      </c>
      <c r="D96" s="105" t="s">
        <v>684</v>
      </c>
      <c r="E96" s="106">
        <v>1942.5</v>
      </c>
      <c r="F96">
        <v>1942.5</v>
      </c>
    </row>
    <row r="97" spans="1:6" ht="60">
      <c r="A97" s="103">
        <v>7</v>
      </c>
      <c r="B97" s="216" t="s">
        <v>514</v>
      </c>
      <c r="C97" s="105" t="s">
        <v>515</v>
      </c>
      <c r="D97" s="105" t="s">
        <v>516</v>
      </c>
      <c r="E97" s="106">
        <v>1533</v>
      </c>
      <c r="F97">
        <v>1533</v>
      </c>
    </row>
    <row r="98" spans="1:5" ht="60">
      <c r="A98" s="103">
        <v>8</v>
      </c>
      <c r="B98" s="203" t="s">
        <v>702</v>
      </c>
      <c r="C98" s="105" t="s">
        <v>566</v>
      </c>
      <c r="D98" s="105" t="s">
        <v>567</v>
      </c>
      <c r="E98" s="106">
        <v>2034.31</v>
      </c>
    </row>
    <row r="99" spans="1:5" ht="60">
      <c r="A99" s="103">
        <v>9</v>
      </c>
      <c r="B99" s="203" t="s">
        <v>560</v>
      </c>
      <c r="C99" s="105" t="s">
        <v>568</v>
      </c>
      <c r="D99" s="105" t="s">
        <v>569</v>
      </c>
      <c r="E99" s="106">
        <v>1051.96</v>
      </c>
    </row>
    <row r="100" spans="1:5" ht="75">
      <c r="A100" s="137">
        <v>10</v>
      </c>
      <c r="B100" s="217" t="s">
        <v>939</v>
      </c>
      <c r="C100" s="139" t="s">
        <v>570</v>
      </c>
      <c r="D100" s="139" t="s">
        <v>571</v>
      </c>
      <c r="E100" s="140">
        <v>2934</v>
      </c>
    </row>
    <row r="101" spans="1:5" ht="60">
      <c r="A101" s="103">
        <v>11</v>
      </c>
      <c r="B101" s="216" t="s">
        <v>923</v>
      </c>
      <c r="C101" s="105" t="s">
        <v>687</v>
      </c>
      <c r="D101" s="105" t="s">
        <v>686</v>
      </c>
      <c r="E101" s="106">
        <v>28068</v>
      </c>
    </row>
    <row r="102" spans="1:5" ht="84">
      <c r="A102" s="103">
        <v>12</v>
      </c>
      <c r="B102" s="216" t="s">
        <v>573</v>
      </c>
      <c r="C102" s="105" t="s">
        <v>564</v>
      </c>
      <c r="D102" s="105" t="s">
        <v>574</v>
      </c>
      <c r="E102" s="106">
        <v>4386.2</v>
      </c>
    </row>
    <row r="103" spans="1:5" ht="72">
      <c r="A103" s="103">
        <v>13</v>
      </c>
      <c r="B103" s="216" t="s">
        <v>476</v>
      </c>
      <c r="C103" s="105" t="s">
        <v>807</v>
      </c>
      <c r="D103" s="105" t="s">
        <v>756</v>
      </c>
      <c r="E103" s="106">
        <v>10089.75</v>
      </c>
    </row>
    <row r="104" spans="1:5" ht="60">
      <c r="A104" s="103">
        <v>14</v>
      </c>
      <c r="B104" s="218" t="s">
        <v>477</v>
      </c>
      <c r="C104" s="105" t="s">
        <v>802</v>
      </c>
      <c r="D104" s="105" t="s">
        <v>688</v>
      </c>
      <c r="E104" s="106">
        <v>5365.5</v>
      </c>
    </row>
    <row r="105" spans="1:5" ht="45" customHeight="1">
      <c r="A105" s="103">
        <v>15</v>
      </c>
      <c r="B105" s="215" t="s">
        <v>478</v>
      </c>
      <c r="C105" s="105" t="s">
        <v>762</v>
      </c>
      <c r="D105" s="105" t="s">
        <v>763</v>
      </c>
      <c r="E105" s="106">
        <v>6414</v>
      </c>
    </row>
    <row r="106" spans="1:5" ht="60">
      <c r="A106" s="103">
        <v>16</v>
      </c>
      <c r="B106" s="215" t="s">
        <v>689</v>
      </c>
      <c r="C106" s="105" t="s">
        <v>460</v>
      </c>
      <c r="D106" s="105" t="s">
        <v>691</v>
      </c>
      <c r="E106" s="106">
        <v>5872.65</v>
      </c>
    </row>
    <row r="107" spans="1:5" ht="45">
      <c r="A107" s="103">
        <v>17</v>
      </c>
      <c r="B107" s="203" t="s">
        <v>526</v>
      </c>
      <c r="C107" s="105" t="s">
        <v>782</v>
      </c>
      <c r="D107" s="105" t="s">
        <v>783</v>
      </c>
      <c r="E107" s="106">
        <v>3174.6</v>
      </c>
    </row>
    <row r="108" spans="1:5" ht="180">
      <c r="A108" s="103">
        <v>18</v>
      </c>
      <c r="B108" s="203" t="s">
        <v>831</v>
      </c>
      <c r="C108" s="105" t="s">
        <v>832</v>
      </c>
      <c r="D108" s="116" t="s">
        <v>833</v>
      </c>
      <c r="E108" s="106">
        <v>60850</v>
      </c>
    </row>
    <row r="109" spans="1:5" ht="75">
      <c r="A109" s="103">
        <v>19</v>
      </c>
      <c r="B109" s="203" t="s">
        <v>814</v>
      </c>
      <c r="C109" s="105" t="s">
        <v>815</v>
      </c>
      <c r="D109" s="105" t="s">
        <v>816</v>
      </c>
      <c r="E109" s="106">
        <v>4347.21</v>
      </c>
    </row>
    <row r="110" spans="1:5" ht="48">
      <c r="A110" s="103"/>
      <c r="B110" s="203" t="s">
        <v>82</v>
      </c>
      <c r="C110" s="105" t="s">
        <v>337</v>
      </c>
      <c r="D110" s="105" t="s">
        <v>83</v>
      </c>
      <c r="E110" s="106">
        <v>3956.7</v>
      </c>
    </row>
    <row r="111" spans="1:5" ht="60">
      <c r="A111" s="103">
        <v>20</v>
      </c>
      <c r="B111" s="203" t="s">
        <v>593</v>
      </c>
      <c r="C111" s="105" t="s">
        <v>591</v>
      </c>
      <c r="D111" s="105" t="s">
        <v>592</v>
      </c>
      <c r="E111" s="106">
        <v>1021.02</v>
      </c>
    </row>
    <row r="112" spans="1:5" ht="48">
      <c r="A112" s="103"/>
      <c r="B112" s="203" t="s">
        <v>77</v>
      </c>
      <c r="C112" s="105" t="s">
        <v>78</v>
      </c>
      <c r="D112" s="105" t="s">
        <v>79</v>
      </c>
      <c r="E112" s="106">
        <v>2674.1</v>
      </c>
    </row>
    <row r="113" spans="1:5" ht="60">
      <c r="A113" s="103">
        <v>21</v>
      </c>
      <c r="B113" s="203" t="s">
        <v>7</v>
      </c>
      <c r="C113" s="105" t="s">
        <v>8</v>
      </c>
      <c r="D113" s="105" t="s">
        <v>99</v>
      </c>
      <c r="E113" s="106">
        <v>3291.75</v>
      </c>
    </row>
    <row r="114" spans="1:5" ht="72">
      <c r="A114" s="103">
        <v>22</v>
      </c>
      <c r="B114" s="203" t="s">
        <v>7</v>
      </c>
      <c r="C114" s="105" t="s">
        <v>9</v>
      </c>
      <c r="D114" s="105" t="s">
        <v>100</v>
      </c>
      <c r="E114" s="106">
        <v>6789.75</v>
      </c>
    </row>
    <row r="115" spans="1:5" ht="60">
      <c r="A115" s="103">
        <v>23</v>
      </c>
      <c r="B115" s="203" t="s">
        <v>10</v>
      </c>
      <c r="C115" s="105" t="s">
        <v>12</v>
      </c>
      <c r="D115" s="105" t="s">
        <v>101</v>
      </c>
      <c r="E115" s="106">
        <v>3642.1</v>
      </c>
    </row>
    <row r="116" spans="1:5" ht="45">
      <c r="A116" s="103">
        <v>24</v>
      </c>
      <c r="B116" s="203" t="s">
        <v>496</v>
      </c>
      <c r="C116" s="105" t="s">
        <v>553</v>
      </c>
      <c r="D116" s="105" t="s">
        <v>928</v>
      </c>
      <c r="E116" s="106">
        <v>16673.8</v>
      </c>
    </row>
    <row r="117" spans="1:5" ht="48">
      <c r="A117" s="103">
        <v>25</v>
      </c>
      <c r="B117" s="203" t="s">
        <v>527</v>
      </c>
      <c r="C117" s="105" t="s">
        <v>778</v>
      </c>
      <c r="D117" s="105" t="s">
        <v>929</v>
      </c>
      <c r="E117" s="202">
        <v>3660</v>
      </c>
    </row>
    <row r="118" spans="1:5" ht="153" customHeight="1">
      <c r="A118" s="163">
        <v>26</v>
      </c>
      <c r="B118" s="155" t="s">
        <v>4</v>
      </c>
      <c r="C118" s="184" t="s">
        <v>5</v>
      </c>
      <c r="D118" s="165" t="s">
        <v>6</v>
      </c>
      <c r="E118" s="198">
        <v>3146</v>
      </c>
    </row>
    <row r="119" spans="1:5" ht="87.75" customHeight="1">
      <c r="A119" s="163">
        <v>27</v>
      </c>
      <c r="B119" s="155" t="s">
        <v>930</v>
      </c>
      <c r="C119" s="165" t="s">
        <v>931</v>
      </c>
      <c r="D119" s="166" t="s">
        <v>932</v>
      </c>
      <c r="E119" s="198">
        <v>3374</v>
      </c>
    </row>
    <row r="120" spans="1:5" ht="85.5" customHeight="1">
      <c r="A120" s="163">
        <v>28</v>
      </c>
      <c r="B120" s="155" t="s">
        <v>933</v>
      </c>
      <c r="C120" s="165" t="s">
        <v>934</v>
      </c>
      <c r="D120" s="166" t="s">
        <v>932</v>
      </c>
      <c r="E120" s="198">
        <v>923</v>
      </c>
    </row>
    <row r="121" spans="1:5" ht="120.75" customHeight="1">
      <c r="A121" s="163">
        <v>29</v>
      </c>
      <c r="B121" s="155" t="s">
        <v>935</v>
      </c>
      <c r="C121" s="165" t="s">
        <v>936</v>
      </c>
      <c r="D121" s="166" t="s">
        <v>932</v>
      </c>
      <c r="E121" s="198">
        <v>1957</v>
      </c>
    </row>
    <row r="122" spans="1:5" ht="120.75" customHeight="1">
      <c r="A122" s="163">
        <v>30</v>
      </c>
      <c r="B122" s="172" t="s">
        <v>937</v>
      </c>
      <c r="C122" s="165" t="s">
        <v>938</v>
      </c>
      <c r="D122" s="166" t="s">
        <v>932</v>
      </c>
      <c r="E122" s="198">
        <v>4690</v>
      </c>
    </row>
    <row r="123" spans="1:5" ht="125.25" customHeight="1">
      <c r="A123" s="163">
        <v>31</v>
      </c>
      <c r="B123" s="172" t="s">
        <v>70</v>
      </c>
      <c r="C123" s="165" t="s">
        <v>71</v>
      </c>
      <c r="D123" s="165" t="s">
        <v>72</v>
      </c>
      <c r="E123" s="198">
        <v>6550.5</v>
      </c>
    </row>
    <row r="124" spans="1:5" ht="69" customHeight="1">
      <c r="A124" s="163">
        <v>32</v>
      </c>
      <c r="B124" s="164" t="s">
        <v>976</v>
      </c>
      <c r="C124" s="165" t="s">
        <v>977</v>
      </c>
      <c r="D124" s="166"/>
      <c r="E124" s="198">
        <v>10500</v>
      </c>
    </row>
    <row r="125" spans="1:5" ht="79.5" customHeight="1">
      <c r="A125" s="163">
        <v>33</v>
      </c>
      <c r="B125" s="172" t="s">
        <v>978</v>
      </c>
      <c r="C125" s="165" t="s">
        <v>979</v>
      </c>
      <c r="D125" s="166"/>
      <c r="E125" s="198">
        <v>10500</v>
      </c>
    </row>
    <row r="126" spans="1:5" ht="79.5" customHeight="1">
      <c r="A126" s="163">
        <v>34</v>
      </c>
      <c r="B126" s="172" t="s">
        <v>980</v>
      </c>
      <c r="C126" s="165" t="s">
        <v>981</v>
      </c>
      <c r="D126" s="166"/>
      <c r="E126" s="198">
        <v>10290</v>
      </c>
    </row>
    <row r="127" spans="1:5" ht="79.5" customHeight="1">
      <c r="A127" s="163">
        <v>35</v>
      </c>
      <c r="B127" s="164" t="s">
        <v>983</v>
      </c>
      <c r="C127" s="165" t="s">
        <v>982</v>
      </c>
      <c r="D127" s="166"/>
      <c r="E127" s="198">
        <v>915.2</v>
      </c>
    </row>
    <row r="128" spans="1:5" ht="60" customHeight="1">
      <c r="A128" s="163">
        <v>36</v>
      </c>
      <c r="B128" s="164" t="s">
        <v>984</v>
      </c>
      <c r="C128" s="165" t="s">
        <v>0</v>
      </c>
      <c r="D128" s="166"/>
      <c r="E128" s="198">
        <v>62.4</v>
      </c>
    </row>
    <row r="129" spans="1:5" ht="48.75" customHeight="1">
      <c r="A129" s="163">
        <v>37</v>
      </c>
      <c r="B129" s="164" t="s">
        <v>972</v>
      </c>
      <c r="C129" s="165" t="s">
        <v>973</v>
      </c>
      <c r="D129" s="166"/>
      <c r="E129" s="198">
        <v>3315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Q117"/>
  <sheetViews>
    <sheetView zoomScale="69" zoomScaleNormal="69" zoomScalePageLayoutView="0" workbookViewId="0" topLeftCell="A18">
      <selection activeCell="A3" sqref="A3"/>
    </sheetView>
  </sheetViews>
  <sheetFormatPr defaultColWidth="9.140625" defaultRowHeight="12.75"/>
  <cols>
    <col min="1" max="1" width="19.7109375" style="232" customWidth="1"/>
    <col min="2" max="2" width="18.421875" style="232" customWidth="1"/>
    <col min="3" max="3" width="18.57421875" style="232" customWidth="1"/>
    <col min="4" max="4" width="18.421875" style="232" customWidth="1"/>
    <col min="5" max="5" width="19.00390625" style="232" customWidth="1"/>
    <col min="6" max="6" width="18.28125" style="232" customWidth="1"/>
    <col min="7" max="7" width="18.7109375" style="232" customWidth="1"/>
    <col min="8" max="8" width="21.28125" style="232" customWidth="1"/>
    <col min="9" max="9" width="16.57421875" style="232" customWidth="1"/>
    <col min="10" max="10" width="18.28125" style="232" customWidth="1"/>
    <col min="11" max="11" width="19.140625" style="232" customWidth="1"/>
    <col min="12" max="12" width="17.7109375" style="232" customWidth="1"/>
    <col min="13" max="13" width="17.00390625" style="232" customWidth="1"/>
    <col min="14" max="14" width="15.7109375" style="232" customWidth="1"/>
    <col min="15" max="15" width="13.140625" style="232" customWidth="1"/>
    <col min="16" max="16" width="15.7109375" style="232" customWidth="1"/>
    <col min="17" max="17" width="17.7109375" style="232" customWidth="1"/>
    <col min="18" max="18" width="17.00390625" style="232" customWidth="1"/>
    <col min="19" max="19" width="15.7109375" style="232" customWidth="1"/>
    <col min="20" max="20" width="15.8515625" style="232" customWidth="1"/>
    <col min="21" max="21" width="17.7109375" style="232" customWidth="1"/>
    <col min="22" max="22" width="17.28125" style="232" customWidth="1"/>
    <col min="23" max="23" width="16.7109375" style="232" customWidth="1"/>
    <col min="24" max="24" width="16.8515625" style="232" customWidth="1"/>
    <col min="25" max="25" width="16.7109375" style="232" customWidth="1"/>
    <col min="26" max="26" width="16.57421875" style="232" customWidth="1"/>
    <col min="27" max="27" width="16.140625" style="232" customWidth="1"/>
    <col min="28" max="28" width="17.140625" style="232" customWidth="1"/>
    <col min="29" max="29" width="16.140625" style="232" customWidth="1"/>
    <col min="30" max="30" width="16.28125" style="232" customWidth="1"/>
    <col min="31" max="31" width="15.421875" style="232" customWidth="1"/>
    <col min="32" max="32" width="14.140625" style="232" customWidth="1"/>
    <col min="33" max="33" width="17.28125" style="232" customWidth="1"/>
    <col min="34" max="34" width="16.00390625" style="232" customWidth="1"/>
    <col min="35" max="35" width="13.28125" style="232" customWidth="1"/>
    <col min="36" max="37" width="16.28125" style="232" customWidth="1"/>
    <col min="38" max="16384" width="9.140625" style="232" customWidth="1"/>
  </cols>
  <sheetData>
    <row r="2" ht="15.75" customHeight="1"/>
    <row r="3" spans="1:39" ht="90.75" customHeight="1">
      <c r="A3" s="245" t="s">
        <v>105</v>
      </c>
      <c r="B3" s="246" t="s">
        <v>106</v>
      </c>
      <c r="C3" s="246" t="s">
        <v>107</v>
      </c>
      <c r="D3" s="246" t="s">
        <v>108</v>
      </c>
      <c r="E3" s="246" t="s">
        <v>109</v>
      </c>
      <c r="F3" s="246" t="s">
        <v>110</v>
      </c>
      <c r="G3" s="246" t="s">
        <v>113</v>
      </c>
      <c r="H3" s="246" t="s">
        <v>114</v>
      </c>
      <c r="I3" s="246" t="s">
        <v>416</v>
      </c>
      <c r="J3" s="246" t="s">
        <v>115</v>
      </c>
      <c r="K3" s="246" t="s">
        <v>116</v>
      </c>
      <c r="L3" s="246" t="s">
        <v>117</v>
      </c>
      <c r="M3" s="246" t="s">
        <v>118</v>
      </c>
      <c r="N3" s="246" t="s">
        <v>119</v>
      </c>
      <c r="O3" s="246" t="s">
        <v>120</v>
      </c>
      <c r="P3" s="246" t="s">
        <v>241</v>
      </c>
      <c r="Q3" s="246" t="s">
        <v>240</v>
      </c>
      <c r="R3" s="246" t="s">
        <v>242</v>
      </c>
      <c r="S3" s="246" t="s">
        <v>330</v>
      </c>
      <c r="T3" s="246" t="s">
        <v>332</v>
      </c>
      <c r="U3" s="246" t="s">
        <v>334</v>
      </c>
      <c r="V3" s="246" t="s">
        <v>348</v>
      </c>
      <c r="W3" s="246" t="s">
        <v>350</v>
      </c>
      <c r="X3" s="246" t="s">
        <v>351</v>
      </c>
      <c r="Y3" s="246" t="s">
        <v>352</v>
      </c>
      <c r="Z3" s="246" t="s">
        <v>354</v>
      </c>
      <c r="AA3" s="246" t="s">
        <v>356</v>
      </c>
      <c r="AB3" s="246" t="s">
        <v>359</v>
      </c>
      <c r="AC3" s="246" t="s">
        <v>361</v>
      </c>
      <c r="AD3" s="246" t="s">
        <v>364</v>
      </c>
      <c r="AE3" s="246" t="s">
        <v>369</v>
      </c>
      <c r="AF3" s="246" t="s">
        <v>370</v>
      </c>
      <c r="AG3" s="246" t="s">
        <v>371</v>
      </c>
      <c r="AH3" s="246" t="s">
        <v>372</v>
      </c>
      <c r="AI3" s="246" t="s">
        <v>374</v>
      </c>
      <c r="AJ3" s="246" t="s">
        <v>376</v>
      </c>
      <c r="AK3" s="246" t="s">
        <v>379</v>
      </c>
      <c r="AL3" s="231"/>
      <c r="AM3" s="231"/>
    </row>
    <row r="4" spans="1:43" ht="178.5">
      <c r="A4" s="234" t="s">
        <v>266</v>
      </c>
      <c r="B4" s="234" t="s">
        <v>265</v>
      </c>
      <c r="C4" s="234" t="s">
        <v>281</v>
      </c>
      <c r="D4" s="234" t="s">
        <v>299</v>
      </c>
      <c r="E4" s="234" t="s">
        <v>308</v>
      </c>
      <c r="F4" s="234"/>
      <c r="G4" s="235"/>
      <c r="H4" s="234" t="s">
        <v>311</v>
      </c>
      <c r="I4" s="234" t="s">
        <v>312</v>
      </c>
      <c r="J4" s="234" t="s">
        <v>314</v>
      </c>
      <c r="K4" s="234" t="s">
        <v>317</v>
      </c>
      <c r="L4" s="234" t="s">
        <v>319</v>
      </c>
      <c r="M4" s="234" t="s">
        <v>320</v>
      </c>
      <c r="N4" s="234" t="s">
        <v>324</v>
      </c>
      <c r="O4" s="235"/>
      <c r="P4" s="234" t="s">
        <v>328</v>
      </c>
      <c r="Q4" s="247" t="s">
        <v>329</v>
      </c>
      <c r="R4" s="247" t="s">
        <v>253</v>
      </c>
      <c r="S4" s="247" t="s">
        <v>331</v>
      </c>
      <c r="T4" s="247" t="s">
        <v>333</v>
      </c>
      <c r="U4" s="247" t="s">
        <v>336</v>
      </c>
      <c r="V4" s="247" t="s">
        <v>349</v>
      </c>
      <c r="W4" s="248"/>
      <c r="X4" s="235"/>
      <c r="Y4" s="234" t="s">
        <v>353</v>
      </c>
      <c r="Z4" s="234" t="s">
        <v>355</v>
      </c>
      <c r="AA4" s="234" t="s">
        <v>358</v>
      </c>
      <c r="AB4" s="234" t="s">
        <v>360</v>
      </c>
      <c r="AC4" s="234" t="s">
        <v>363</v>
      </c>
      <c r="AD4" s="234" t="s">
        <v>366</v>
      </c>
      <c r="AE4" s="235"/>
      <c r="AF4" s="235"/>
      <c r="AG4" s="234"/>
      <c r="AH4" s="234" t="s">
        <v>373</v>
      </c>
      <c r="AI4" s="234" t="s">
        <v>375</v>
      </c>
      <c r="AJ4" s="234" t="s">
        <v>378</v>
      </c>
      <c r="AK4" s="234" t="s">
        <v>380</v>
      </c>
      <c r="AL4" s="231"/>
      <c r="AM4" s="231"/>
      <c r="AN4" s="231"/>
      <c r="AO4" s="231"/>
      <c r="AP4" s="231"/>
      <c r="AQ4" s="231"/>
    </row>
    <row r="5" spans="1:43" ht="102">
      <c r="A5" s="247" t="s">
        <v>267</v>
      </c>
      <c r="B5" s="235"/>
      <c r="C5" s="234" t="s">
        <v>297</v>
      </c>
      <c r="D5" s="234" t="s">
        <v>300</v>
      </c>
      <c r="E5" s="234" t="s">
        <v>309</v>
      </c>
      <c r="F5" s="235"/>
      <c r="G5" s="235"/>
      <c r="H5" s="235"/>
      <c r="I5" s="234" t="s">
        <v>313</v>
      </c>
      <c r="J5" s="234" t="s">
        <v>315</v>
      </c>
      <c r="K5" s="234" t="s">
        <v>318</v>
      </c>
      <c r="L5" s="235"/>
      <c r="M5" s="234" t="s">
        <v>321</v>
      </c>
      <c r="N5" s="234" t="s">
        <v>325</v>
      </c>
      <c r="O5" s="235"/>
      <c r="P5" s="235"/>
      <c r="Q5" s="248"/>
      <c r="R5" s="247" t="s">
        <v>254</v>
      </c>
      <c r="S5" s="248"/>
      <c r="T5" s="248"/>
      <c r="U5" s="247" t="s">
        <v>339</v>
      </c>
      <c r="V5" s="248"/>
      <c r="W5" s="248"/>
      <c r="X5" s="235"/>
      <c r="Y5" s="235"/>
      <c r="Z5" s="235"/>
      <c r="AA5" s="235"/>
      <c r="AB5" s="235"/>
      <c r="AC5" s="235"/>
      <c r="AD5" s="234" t="s">
        <v>367</v>
      </c>
      <c r="AE5" s="235"/>
      <c r="AF5" s="235"/>
      <c r="AG5" s="235"/>
      <c r="AH5" s="234"/>
      <c r="AI5" s="235"/>
      <c r="AJ5" s="235"/>
      <c r="AK5" s="235"/>
      <c r="AL5" s="231"/>
      <c r="AM5" s="231"/>
      <c r="AN5" s="231"/>
      <c r="AO5" s="231"/>
      <c r="AP5" s="231"/>
      <c r="AQ5" s="231"/>
    </row>
    <row r="6" spans="1:43" ht="89.25">
      <c r="A6" s="234" t="s">
        <v>268</v>
      </c>
      <c r="B6" s="235"/>
      <c r="C6" s="234" t="s">
        <v>280</v>
      </c>
      <c r="D6" s="234" t="s">
        <v>301</v>
      </c>
      <c r="E6" s="234" t="s">
        <v>310</v>
      </c>
      <c r="F6" s="235"/>
      <c r="G6" s="235"/>
      <c r="H6" s="235"/>
      <c r="I6" s="235"/>
      <c r="J6" s="234" t="s">
        <v>316</v>
      </c>
      <c r="K6" s="235"/>
      <c r="L6" s="235"/>
      <c r="M6" s="234" t="s">
        <v>322</v>
      </c>
      <c r="N6" s="234" t="s">
        <v>326</v>
      </c>
      <c r="O6" s="235"/>
      <c r="P6" s="235"/>
      <c r="Q6" s="248"/>
      <c r="R6" s="247" t="s">
        <v>255</v>
      </c>
      <c r="S6" s="248"/>
      <c r="T6" s="248"/>
      <c r="U6" s="247" t="s">
        <v>340</v>
      </c>
      <c r="V6" s="248"/>
      <c r="W6" s="248"/>
      <c r="X6" s="235"/>
      <c r="Y6" s="235"/>
      <c r="Z6" s="235"/>
      <c r="AA6" s="235"/>
      <c r="AB6" s="235"/>
      <c r="AC6" s="235"/>
      <c r="AD6" s="234" t="s">
        <v>368</v>
      </c>
      <c r="AE6" s="235"/>
      <c r="AF6" s="235"/>
      <c r="AG6" s="235"/>
      <c r="AH6" s="235"/>
      <c r="AI6" s="235"/>
      <c r="AJ6" s="235"/>
      <c r="AK6" s="235"/>
      <c r="AL6" s="231"/>
      <c r="AM6" s="231"/>
      <c r="AN6" s="231"/>
      <c r="AO6" s="231"/>
      <c r="AP6" s="231"/>
      <c r="AQ6" s="231"/>
    </row>
    <row r="7" spans="1:43" ht="114.75">
      <c r="A7" s="234" t="s">
        <v>269</v>
      </c>
      <c r="B7" s="235"/>
      <c r="C7" s="234" t="s">
        <v>298</v>
      </c>
      <c r="D7" s="234" t="s">
        <v>302</v>
      </c>
      <c r="E7" s="235"/>
      <c r="F7" s="235"/>
      <c r="G7" s="235"/>
      <c r="H7" s="235"/>
      <c r="I7" s="235"/>
      <c r="J7" s="235"/>
      <c r="K7" s="235"/>
      <c r="L7" s="235"/>
      <c r="M7" s="234" t="s">
        <v>323</v>
      </c>
      <c r="N7" s="234" t="s">
        <v>327</v>
      </c>
      <c r="O7" s="235"/>
      <c r="P7" s="235"/>
      <c r="Q7" s="248"/>
      <c r="R7" s="247" t="s">
        <v>256</v>
      </c>
      <c r="S7" s="248"/>
      <c r="T7" s="248"/>
      <c r="U7" s="247" t="s">
        <v>341</v>
      </c>
      <c r="V7" s="248"/>
      <c r="W7" s="248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1"/>
      <c r="AM7" s="231"/>
      <c r="AN7" s="231"/>
      <c r="AO7" s="231"/>
      <c r="AP7" s="231"/>
      <c r="AQ7" s="231"/>
    </row>
    <row r="8" spans="1:37" ht="140.25">
      <c r="A8" s="234" t="s">
        <v>270</v>
      </c>
      <c r="B8" s="235"/>
      <c r="C8" s="235"/>
      <c r="D8" s="234" t="s">
        <v>303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48"/>
      <c r="R8" s="247" t="s">
        <v>257</v>
      </c>
      <c r="S8" s="248"/>
      <c r="T8" s="248"/>
      <c r="U8" s="247" t="s">
        <v>342</v>
      </c>
      <c r="V8" s="248"/>
      <c r="W8" s="248"/>
      <c r="X8" s="235"/>
      <c r="Y8" s="235"/>
      <c r="Z8" s="235"/>
      <c r="AA8" s="235"/>
      <c r="AB8" s="235"/>
      <c r="AC8" s="235"/>
      <c r="AD8" s="249"/>
      <c r="AE8" s="249"/>
      <c r="AF8" s="249"/>
      <c r="AG8" s="249"/>
      <c r="AH8" s="249"/>
      <c r="AI8" s="249"/>
      <c r="AJ8" s="249"/>
      <c r="AK8" s="249"/>
    </row>
    <row r="9" spans="1:37" ht="127.5">
      <c r="A9" s="234" t="s">
        <v>271</v>
      </c>
      <c r="B9" s="235"/>
      <c r="C9" s="235"/>
      <c r="D9" s="234" t="s">
        <v>304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4" t="s">
        <v>244</v>
      </c>
      <c r="S9" s="235"/>
      <c r="T9" s="235"/>
      <c r="U9" s="234" t="s">
        <v>343</v>
      </c>
      <c r="V9" s="235"/>
      <c r="W9" s="235"/>
      <c r="X9" s="235"/>
      <c r="Y9" s="235"/>
      <c r="Z9" s="235"/>
      <c r="AA9" s="235"/>
      <c r="AB9" s="235"/>
      <c r="AC9" s="235"/>
      <c r="AD9" s="249"/>
      <c r="AE9" s="249"/>
      <c r="AF9" s="249"/>
      <c r="AG9" s="249"/>
      <c r="AH9" s="249"/>
      <c r="AI9" s="249"/>
      <c r="AJ9" s="249"/>
      <c r="AK9" s="249"/>
    </row>
    <row r="10" spans="1:37" ht="114.75">
      <c r="A10" s="234" t="s">
        <v>272</v>
      </c>
      <c r="B10" s="235"/>
      <c r="C10" s="235"/>
      <c r="D10" s="234" t="s">
        <v>305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4" t="s">
        <v>246</v>
      </c>
      <c r="S10" s="235"/>
      <c r="T10" s="235"/>
      <c r="U10" s="234" t="s">
        <v>345</v>
      </c>
      <c r="V10" s="235"/>
      <c r="W10" s="235"/>
      <c r="X10" s="235"/>
      <c r="Y10" s="235"/>
      <c r="Z10" s="235"/>
      <c r="AA10" s="235"/>
      <c r="AB10" s="235"/>
      <c r="AC10" s="235"/>
      <c r="AD10" s="249"/>
      <c r="AE10" s="249"/>
      <c r="AF10" s="249"/>
      <c r="AG10" s="249"/>
      <c r="AH10" s="249"/>
      <c r="AI10" s="249"/>
      <c r="AJ10" s="249"/>
      <c r="AK10" s="249"/>
    </row>
    <row r="11" spans="1:37" ht="229.5">
      <c r="A11" s="234" t="s">
        <v>273</v>
      </c>
      <c r="B11" s="235"/>
      <c r="C11" s="235"/>
      <c r="D11" s="234" t="s">
        <v>306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4" t="s">
        <v>247</v>
      </c>
      <c r="S11" s="235"/>
      <c r="T11" s="235"/>
      <c r="U11" s="234" t="s">
        <v>346</v>
      </c>
      <c r="V11" s="235"/>
      <c r="W11" s="235"/>
      <c r="X11" s="235"/>
      <c r="Y11" s="235"/>
      <c r="Z11" s="235"/>
      <c r="AA11" s="235"/>
      <c r="AB11" s="235"/>
      <c r="AC11" s="235"/>
      <c r="AD11" s="249"/>
      <c r="AE11" s="249"/>
      <c r="AF11" s="249"/>
      <c r="AG11" s="249"/>
      <c r="AH11" s="249"/>
      <c r="AI11" s="249"/>
      <c r="AJ11" s="249"/>
      <c r="AK11" s="249"/>
    </row>
    <row r="12" spans="1:37" ht="165.75">
      <c r="A12" s="234" t="s">
        <v>274</v>
      </c>
      <c r="B12" s="235"/>
      <c r="C12" s="235"/>
      <c r="D12" s="234" t="s">
        <v>307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4" t="s">
        <v>248</v>
      </c>
      <c r="S12" s="235"/>
      <c r="T12" s="235"/>
      <c r="U12" s="234" t="s">
        <v>347</v>
      </c>
      <c r="V12" s="235"/>
      <c r="W12" s="235"/>
      <c r="X12" s="235"/>
      <c r="Y12" s="235"/>
      <c r="Z12" s="235"/>
      <c r="AA12" s="235"/>
      <c r="AB12" s="235"/>
      <c r="AC12" s="235"/>
      <c r="AD12" s="249"/>
      <c r="AE12" s="249"/>
      <c r="AF12" s="249"/>
      <c r="AG12" s="249"/>
      <c r="AH12" s="249"/>
      <c r="AI12" s="249"/>
      <c r="AJ12" s="249"/>
      <c r="AK12" s="249"/>
    </row>
    <row r="13" spans="1:37" ht="89.25">
      <c r="A13" s="234" t="s">
        <v>275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4" t="s">
        <v>249</v>
      </c>
      <c r="S13" s="235"/>
      <c r="T13" s="235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</row>
    <row r="14" spans="1:37" ht="76.5">
      <c r="A14" s="234" t="s">
        <v>276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4" t="s">
        <v>250</v>
      </c>
      <c r="S14" s="235"/>
      <c r="T14" s="235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</row>
    <row r="15" spans="1:37" ht="89.25">
      <c r="A15" s="234" t="s">
        <v>277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4" t="s">
        <v>251</v>
      </c>
      <c r="S15" s="235"/>
      <c r="T15" s="235"/>
      <c r="U15" s="235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</row>
    <row r="16" spans="1:37" ht="89.25">
      <c r="A16" s="234" t="s">
        <v>278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4" t="s">
        <v>252</v>
      </c>
      <c r="S16" s="235"/>
      <c r="T16" s="235"/>
      <c r="U16" s="235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</row>
    <row r="17" spans="1:37" ht="242.25">
      <c r="A17" s="234" t="s">
        <v>279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4" t="s">
        <v>258</v>
      </c>
      <c r="S17" s="235"/>
      <c r="T17" s="235"/>
      <c r="U17" s="235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</row>
    <row r="18" spans="1:37" ht="178.5">
      <c r="A18" s="234" t="s">
        <v>262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4" t="s">
        <v>259</v>
      </c>
      <c r="S18" s="235"/>
      <c r="T18" s="235"/>
      <c r="U18" s="235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</row>
    <row r="19" spans="1:37" ht="242.25">
      <c r="A19" s="234" t="s">
        <v>263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4" t="s">
        <v>260</v>
      </c>
      <c r="S19" s="235"/>
      <c r="T19" s="235"/>
      <c r="U19" s="235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</row>
    <row r="20" spans="1:37" ht="114.75">
      <c r="A20" s="234" t="s">
        <v>264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</row>
    <row r="21" spans="1:21" ht="12.7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</row>
    <row r="22" spans="1:21" ht="12.7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</row>
    <row r="23" spans="1:21" ht="12.75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</row>
    <row r="24" spans="1:21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</row>
    <row r="25" spans="1:21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21" ht="12.7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</row>
    <row r="27" spans="1:21" ht="12.75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</row>
    <row r="28" spans="1:21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</row>
    <row r="29" spans="1:21" ht="12.7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</row>
    <row r="30" spans="1:21" ht="12.7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</row>
    <row r="31" spans="1:21" ht="12.75">
      <c r="A31" s="231"/>
      <c r="B31" s="231"/>
      <c r="C31" s="231"/>
      <c r="O31" s="231"/>
      <c r="P31" s="231"/>
      <c r="Q31" s="231"/>
      <c r="R31" s="231"/>
      <c r="S31" s="231"/>
      <c r="T31" s="231"/>
      <c r="U31" s="231"/>
    </row>
    <row r="32" spans="1:21" ht="12.75">
      <c r="A32" s="231"/>
      <c r="B32" s="231"/>
      <c r="C32" s="231"/>
      <c r="O32" s="231"/>
      <c r="P32" s="231"/>
      <c r="Q32" s="231"/>
      <c r="R32" s="231"/>
      <c r="S32" s="231"/>
      <c r="T32" s="231"/>
      <c r="U32" s="231"/>
    </row>
    <row r="33" spans="1:21" ht="12.75">
      <c r="A33" s="231"/>
      <c r="B33" s="231"/>
      <c r="C33" s="231"/>
      <c r="O33" s="231"/>
      <c r="P33" s="231"/>
      <c r="Q33" s="231"/>
      <c r="R33" s="231"/>
      <c r="S33" s="231"/>
      <c r="T33" s="231"/>
      <c r="U33" s="231"/>
    </row>
    <row r="34" spans="1:21" ht="12.75">
      <c r="A34" s="231"/>
      <c r="B34" s="231"/>
      <c r="C34" s="231"/>
      <c r="O34" s="231"/>
      <c r="P34" s="231"/>
      <c r="Q34" s="231"/>
      <c r="R34" s="231"/>
      <c r="S34" s="231"/>
      <c r="T34" s="231"/>
      <c r="U34" s="231"/>
    </row>
    <row r="35" spans="1:21" ht="12.75">
      <c r="A35" s="231"/>
      <c r="B35" s="231"/>
      <c r="C35" s="231"/>
      <c r="O35" s="231"/>
      <c r="P35" s="231"/>
      <c r="Q35" s="231"/>
      <c r="R35" s="231"/>
      <c r="S35" s="231"/>
      <c r="T35" s="231"/>
      <c r="U35" s="231"/>
    </row>
    <row r="36" spans="1:21" ht="12.75">
      <c r="A36" s="231"/>
      <c r="B36" s="231"/>
      <c r="C36" s="231"/>
      <c r="O36" s="231"/>
      <c r="P36" s="231"/>
      <c r="Q36" s="231"/>
      <c r="R36" s="231"/>
      <c r="S36" s="231"/>
      <c r="T36" s="231"/>
      <c r="U36" s="231"/>
    </row>
    <row r="37" spans="1:21" ht="12.75">
      <c r="A37" s="231"/>
      <c r="B37" s="231"/>
      <c r="C37" s="231"/>
      <c r="O37" s="231"/>
      <c r="P37" s="231"/>
      <c r="Q37" s="231"/>
      <c r="R37" s="231"/>
      <c r="S37" s="231"/>
      <c r="T37" s="231"/>
      <c r="U37" s="231"/>
    </row>
    <row r="38" spans="1:21" ht="12.75">
      <c r="A38" s="231"/>
      <c r="B38" s="231"/>
      <c r="O38" s="231"/>
      <c r="P38" s="231"/>
      <c r="Q38" s="231"/>
      <c r="R38" s="231"/>
      <c r="S38" s="231"/>
      <c r="T38" s="231"/>
      <c r="U38" s="231"/>
    </row>
    <row r="39" spans="1:21" ht="12.75">
      <c r="A39" s="231"/>
      <c r="B39" s="231"/>
      <c r="O39" s="231"/>
      <c r="P39" s="231"/>
      <c r="Q39" s="231"/>
      <c r="R39" s="231"/>
      <c r="S39" s="231"/>
      <c r="T39" s="231"/>
      <c r="U39" s="231"/>
    </row>
    <row r="40" spans="1:21" ht="12.75">
      <c r="A40" s="231"/>
      <c r="B40" s="231"/>
      <c r="O40" s="231"/>
      <c r="P40" s="231"/>
      <c r="Q40" s="231"/>
      <c r="R40" s="231"/>
      <c r="S40" s="231"/>
      <c r="T40" s="231"/>
      <c r="U40" s="231"/>
    </row>
    <row r="41" spans="1:21" ht="12.75">
      <c r="A41" s="231"/>
      <c r="B41" s="231"/>
      <c r="O41" s="231"/>
      <c r="P41" s="231"/>
      <c r="Q41" s="231"/>
      <c r="R41" s="231"/>
      <c r="S41" s="231"/>
      <c r="T41" s="231"/>
      <c r="U41" s="231"/>
    </row>
    <row r="42" spans="1:21" ht="12.75">
      <c r="A42" s="231"/>
      <c r="B42" s="231"/>
      <c r="O42" s="231"/>
      <c r="P42" s="231"/>
      <c r="Q42" s="231"/>
      <c r="R42" s="231"/>
      <c r="S42" s="231"/>
      <c r="T42" s="231"/>
      <c r="U42" s="231"/>
    </row>
    <row r="43" spans="1:21" ht="12.75">
      <c r="A43" s="231"/>
      <c r="B43" s="231"/>
      <c r="O43" s="231"/>
      <c r="P43" s="231"/>
      <c r="Q43" s="231"/>
      <c r="R43" s="231"/>
      <c r="S43" s="231"/>
      <c r="T43" s="231"/>
      <c r="U43" s="231"/>
    </row>
    <row r="44" spans="1:21" ht="12.75">
      <c r="A44" s="231"/>
      <c r="B44" s="231"/>
      <c r="O44" s="231"/>
      <c r="P44" s="231"/>
      <c r="Q44" s="231"/>
      <c r="R44" s="231"/>
      <c r="S44" s="231"/>
      <c r="T44" s="231"/>
      <c r="U44" s="231"/>
    </row>
    <row r="45" spans="1:2" ht="12.75">
      <c r="A45" s="231"/>
      <c r="B45" s="231"/>
    </row>
    <row r="46" spans="1:2" ht="12.75">
      <c r="A46" s="231"/>
      <c r="B46" s="231"/>
    </row>
    <row r="47" spans="1:2" ht="12.75">
      <c r="A47" s="231"/>
      <c r="B47" s="231"/>
    </row>
    <row r="48" spans="1:2" ht="12.75">
      <c r="A48" s="231"/>
      <c r="B48" s="231"/>
    </row>
    <row r="49" spans="1:2" ht="12.75">
      <c r="A49" s="231"/>
      <c r="B49" s="231"/>
    </row>
    <row r="50" spans="1:2" ht="12.75">
      <c r="A50" s="231"/>
      <c r="B50" s="231"/>
    </row>
    <row r="51" spans="1:2" ht="12.75">
      <c r="A51" s="231"/>
      <c r="B51" s="231"/>
    </row>
    <row r="52" spans="1:2" ht="12.75">
      <c r="A52" s="231"/>
      <c r="B52" s="231"/>
    </row>
    <row r="53" spans="1:2" ht="12.75">
      <c r="A53" s="231"/>
      <c r="B53" s="231"/>
    </row>
    <row r="54" spans="1:2" ht="12.75">
      <c r="A54" s="231"/>
      <c r="B54" s="231"/>
    </row>
    <row r="55" spans="1:2" ht="12.75">
      <c r="A55" s="231"/>
      <c r="B55" s="231"/>
    </row>
    <row r="56" spans="1:2" ht="12.75">
      <c r="A56" s="231"/>
      <c r="B56" s="231"/>
    </row>
    <row r="57" spans="1:2" ht="12.75">
      <c r="A57" s="231"/>
      <c r="B57" s="231"/>
    </row>
    <row r="58" spans="1:2" ht="12.75">
      <c r="A58" s="231"/>
      <c r="B58" s="231"/>
    </row>
    <row r="59" spans="1:2" ht="12.75">
      <c r="A59" s="231"/>
      <c r="B59" s="231"/>
    </row>
    <row r="60" spans="1:2" ht="12.75">
      <c r="A60" s="231"/>
      <c r="B60" s="231"/>
    </row>
    <row r="61" spans="1:2" ht="12.75">
      <c r="A61" s="231"/>
      <c r="B61" s="231"/>
    </row>
    <row r="62" spans="1:2" ht="12.75">
      <c r="A62" s="231"/>
      <c r="B62" s="231"/>
    </row>
    <row r="63" spans="1:2" ht="12.75">
      <c r="A63" s="231"/>
      <c r="B63" s="231"/>
    </row>
    <row r="64" spans="1:2" ht="12.75">
      <c r="A64" s="231"/>
      <c r="B64" s="231"/>
    </row>
    <row r="65" ht="12.75">
      <c r="A65" s="231"/>
    </row>
    <row r="66" ht="12.75">
      <c r="A66" s="231"/>
    </row>
    <row r="67" ht="12.75">
      <c r="A67" s="231"/>
    </row>
    <row r="68" ht="12.75">
      <c r="A68" s="231"/>
    </row>
    <row r="69" ht="12.75">
      <c r="A69" s="231"/>
    </row>
    <row r="70" ht="12.75">
      <c r="A70" s="231"/>
    </row>
    <row r="71" ht="12.75">
      <c r="A71" s="231"/>
    </row>
    <row r="72" ht="12.75">
      <c r="A72" s="231"/>
    </row>
    <row r="73" ht="12.75">
      <c r="A73" s="231"/>
    </row>
    <row r="74" ht="12.75">
      <c r="A74" s="231"/>
    </row>
    <row r="75" ht="12.75">
      <c r="A75" s="231"/>
    </row>
    <row r="76" ht="12.75">
      <c r="A76" s="231"/>
    </row>
    <row r="77" ht="12.75">
      <c r="A77" s="231"/>
    </row>
    <row r="78" ht="12.75">
      <c r="A78" s="231"/>
    </row>
    <row r="79" ht="12.75">
      <c r="A79" s="231"/>
    </row>
    <row r="80" ht="12.75">
      <c r="A80" s="231"/>
    </row>
    <row r="81" ht="12.75">
      <c r="A81" s="231"/>
    </row>
    <row r="82" ht="12.75">
      <c r="A82" s="231"/>
    </row>
    <row r="83" ht="12.75">
      <c r="A83" s="231"/>
    </row>
    <row r="84" ht="12.75">
      <c r="A84" s="231"/>
    </row>
    <row r="85" ht="12.75">
      <c r="A85" s="231"/>
    </row>
    <row r="86" ht="12.75">
      <c r="A86" s="231"/>
    </row>
    <row r="87" ht="12.75">
      <c r="A87" s="231"/>
    </row>
    <row r="88" ht="12.75">
      <c r="A88" s="231"/>
    </row>
    <row r="89" ht="12.75">
      <c r="A89" s="231"/>
    </row>
    <row r="90" ht="12.75">
      <c r="A90" s="231"/>
    </row>
    <row r="91" ht="12.75">
      <c r="A91" s="231"/>
    </row>
    <row r="92" ht="12.75">
      <c r="A92" s="231"/>
    </row>
    <row r="93" ht="12.75">
      <c r="A93" s="231"/>
    </row>
    <row r="94" ht="12.75">
      <c r="A94" s="231"/>
    </row>
    <row r="95" ht="12.75">
      <c r="A95" s="231"/>
    </row>
    <row r="96" ht="12.75">
      <c r="A96" s="231"/>
    </row>
    <row r="97" ht="12.75">
      <c r="A97" s="231"/>
    </row>
    <row r="98" ht="12.75">
      <c r="A98" s="231"/>
    </row>
    <row r="99" ht="12.75">
      <c r="A99" s="231"/>
    </row>
    <row r="100" ht="12.75">
      <c r="A100" s="231"/>
    </row>
    <row r="101" ht="12.75">
      <c r="A101" s="231"/>
    </row>
    <row r="102" ht="12.75">
      <c r="A102" s="231"/>
    </row>
    <row r="103" ht="12.75">
      <c r="A103" s="231"/>
    </row>
    <row r="104" ht="12.75">
      <c r="A104" s="231"/>
    </row>
    <row r="105" ht="12.75">
      <c r="A105" s="231"/>
    </row>
    <row r="106" ht="12.75">
      <c r="A106" s="231"/>
    </row>
    <row r="107" ht="12.75">
      <c r="A107" s="231"/>
    </row>
    <row r="108" ht="12.75">
      <c r="A108" s="231"/>
    </row>
    <row r="109" ht="12.75">
      <c r="A109" s="231"/>
    </row>
    <row r="110" ht="12.75">
      <c r="A110" s="231"/>
    </row>
    <row r="111" ht="12.75">
      <c r="A111" s="231"/>
    </row>
    <row r="112" ht="12.75">
      <c r="A112" s="231"/>
    </row>
    <row r="113" ht="12.75">
      <c r="A113" s="231"/>
    </row>
    <row r="114" ht="12.75">
      <c r="A114" s="231"/>
    </row>
    <row r="115" ht="12.75">
      <c r="A115" s="231"/>
    </row>
    <row r="116" ht="12.75">
      <c r="A116" s="231"/>
    </row>
    <row r="117" ht="12.75">
      <c r="A117" s="231"/>
    </row>
  </sheetData>
  <sheetProtection/>
  <printOptions/>
  <pageMargins left="0.7" right="0.7" top="0.75" bottom="0.75" header="0.3" footer="0.3"/>
  <pageSetup horizontalDpi="600" verticalDpi="600" orientation="portrait" paperSize="9" scale="45" r:id="rId1"/>
  <rowBreaks count="2" manualBreakCount="2">
    <brk id="12" max="36" man="1"/>
    <brk id="20" max="36" man="1"/>
  </rowBreaks>
  <colBreaks count="3" manualBreakCount="3">
    <brk id="8" max="19" man="1"/>
    <brk id="18" max="19" man="1"/>
    <brk id="28" max="1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72" zoomScaleNormal="72" zoomScalePageLayoutView="0" workbookViewId="0" topLeftCell="A10">
      <selection activeCell="B22" sqref="B22"/>
    </sheetView>
  </sheetViews>
  <sheetFormatPr defaultColWidth="9.140625" defaultRowHeight="12.75"/>
  <cols>
    <col min="1" max="1" width="36.8515625" style="0" customWidth="1"/>
    <col min="2" max="2" width="19.140625" style="0" customWidth="1"/>
    <col min="3" max="3" width="16.57421875" style="0" customWidth="1"/>
    <col min="4" max="4" width="13.00390625" style="0" customWidth="1"/>
    <col min="5" max="5" width="15.57421875" style="0" customWidth="1"/>
  </cols>
  <sheetData>
    <row r="1" spans="1:16" ht="25.5">
      <c r="A1" s="233" t="s">
        <v>124</v>
      </c>
      <c r="B1" s="233" t="s">
        <v>125</v>
      </c>
      <c r="C1" s="233" t="s">
        <v>123</v>
      </c>
      <c r="D1" s="233" t="s">
        <v>127</v>
      </c>
      <c r="E1" s="233" t="s">
        <v>128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38.25">
      <c r="A2" s="234" t="s">
        <v>126</v>
      </c>
      <c r="B2" s="234" t="s">
        <v>121</v>
      </c>
      <c r="C2" s="234" t="s">
        <v>122</v>
      </c>
      <c r="D2" s="235">
        <v>4221772.26</v>
      </c>
      <c r="E2" s="234" t="s">
        <v>132</v>
      </c>
      <c r="F2" s="231">
        <v>1</v>
      </c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38.25">
      <c r="A3" s="234" t="s">
        <v>129</v>
      </c>
      <c r="B3" s="234" t="s">
        <v>121</v>
      </c>
      <c r="C3" s="234" t="s">
        <v>130</v>
      </c>
      <c r="D3" s="235">
        <v>3260201.55</v>
      </c>
      <c r="E3" s="234" t="s">
        <v>131</v>
      </c>
      <c r="F3" s="231">
        <v>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38.25">
      <c r="A4" s="234" t="s">
        <v>136</v>
      </c>
      <c r="B4" s="234" t="s">
        <v>133</v>
      </c>
      <c r="C4" s="234" t="s">
        <v>134</v>
      </c>
      <c r="D4" s="235">
        <v>45562.94</v>
      </c>
      <c r="E4" s="234" t="s">
        <v>135</v>
      </c>
      <c r="F4" s="231">
        <v>1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6" ht="38.25">
      <c r="A5" s="234" t="s">
        <v>137</v>
      </c>
      <c r="B5" s="234" t="s">
        <v>138</v>
      </c>
      <c r="C5" s="234" t="s">
        <v>139</v>
      </c>
      <c r="D5" s="235">
        <v>2000071.01</v>
      </c>
      <c r="E5" s="234" t="s">
        <v>140</v>
      </c>
      <c r="F5" s="231">
        <v>1</v>
      </c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1:16" ht="38.25">
      <c r="A6" s="234" t="s">
        <v>144</v>
      </c>
      <c r="B6" s="234" t="s">
        <v>141</v>
      </c>
      <c r="C6" s="234" t="s">
        <v>142</v>
      </c>
      <c r="D6" s="235">
        <v>415223.72</v>
      </c>
      <c r="E6" s="234" t="s">
        <v>143</v>
      </c>
      <c r="F6" s="231">
        <v>1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38.25">
      <c r="A7" s="234" t="s">
        <v>145</v>
      </c>
      <c r="B7" s="234" t="s">
        <v>237</v>
      </c>
      <c r="C7" s="234" t="s">
        <v>146</v>
      </c>
      <c r="D7" s="235">
        <v>659406.27</v>
      </c>
      <c r="E7" s="234" t="s">
        <v>147</v>
      </c>
      <c r="F7" s="231">
        <v>1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</row>
    <row r="8" spans="1:16" ht="63.75">
      <c r="A8" s="234" t="s">
        <v>149</v>
      </c>
      <c r="B8" s="234" t="s">
        <v>141</v>
      </c>
      <c r="C8" s="234" t="s">
        <v>148</v>
      </c>
      <c r="D8" s="235">
        <v>4625075.69</v>
      </c>
      <c r="E8" s="234" t="s">
        <v>143</v>
      </c>
      <c r="F8" s="231">
        <v>1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</row>
    <row r="9" spans="1:16" ht="38.25">
      <c r="A9" s="234" t="s">
        <v>243</v>
      </c>
      <c r="B9" s="234" t="s">
        <v>150</v>
      </c>
      <c r="C9" s="234" t="s">
        <v>151</v>
      </c>
      <c r="D9" s="235">
        <v>293162.76</v>
      </c>
      <c r="E9" s="234" t="s">
        <v>152</v>
      </c>
      <c r="F9" s="231">
        <v>1</v>
      </c>
      <c r="G9" s="231"/>
      <c r="H9" s="231"/>
      <c r="I9" s="231"/>
      <c r="J9" s="231"/>
      <c r="K9" s="231"/>
      <c r="L9" s="231"/>
      <c r="M9" s="231"/>
      <c r="N9" s="231"/>
      <c r="O9" s="231"/>
      <c r="P9" s="231"/>
    </row>
    <row r="10" spans="1:16" ht="38.25">
      <c r="A10" s="234" t="s">
        <v>153</v>
      </c>
      <c r="B10" s="234" t="s">
        <v>467</v>
      </c>
      <c r="C10" s="234" t="s">
        <v>157</v>
      </c>
      <c r="D10" s="235">
        <v>139260.91</v>
      </c>
      <c r="E10" s="234" t="s">
        <v>154</v>
      </c>
      <c r="F10" s="231">
        <v>1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</row>
    <row r="11" spans="1:16" ht="38.25">
      <c r="A11" s="234" t="s">
        <v>158</v>
      </c>
      <c r="B11" s="234" t="s">
        <v>155</v>
      </c>
      <c r="C11" s="234" t="s">
        <v>156</v>
      </c>
      <c r="D11" s="235">
        <v>761288.28</v>
      </c>
      <c r="E11" s="234" t="s">
        <v>159</v>
      </c>
      <c r="F11" s="231">
        <v>1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</row>
    <row r="12" spans="1:16" ht="38.25">
      <c r="A12" s="234" t="s">
        <v>163</v>
      </c>
      <c r="B12" s="234" t="s">
        <v>160</v>
      </c>
      <c r="C12" s="234" t="s">
        <v>169</v>
      </c>
      <c r="D12" s="235">
        <v>178928.96</v>
      </c>
      <c r="E12" s="234" t="s">
        <v>161</v>
      </c>
      <c r="F12" s="231">
        <v>1</v>
      </c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38.25">
      <c r="A13" s="234" t="s">
        <v>164</v>
      </c>
      <c r="B13" s="234" t="s">
        <v>162</v>
      </c>
      <c r="C13" s="234" t="s">
        <v>170</v>
      </c>
      <c r="D13" s="235">
        <v>418338.06</v>
      </c>
      <c r="E13" s="234" t="s">
        <v>165</v>
      </c>
      <c r="F13" s="231">
        <v>1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1:16" ht="38.25">
      <c r="A14" s="234" t="s">
        <v>166</v>
      </c>
      <c r="B14" s="234" t="s">
        <v>141</v>
      </c>
      <c r="C14" s="234" t="s">
        <v>171</v>
      </c>
      <c r="D14" s="235">
        <v>348668.72</v>
      </c>
      <c r="E14" s="234" t="s">
        <v>165</v>
      </c>
      <c r="F14" s="231">
        <v>1</v>
      </c>
      <c r="G14" s="231"/>
      <c r="H14" s="231"/>
      <c r="I14" s="231"/>
      <c r="J14" s="231"/>
      <c r="K14" s="231"/>
      <c r="L14" s="231"/>
      <c r="M14" s="231"/>
      <c r="N14" s="231"/>
      <c r="O14" s="231"/>
      <c r="P14" s="231"/>
    </row>
    <row r="15" spans="1:16" ht="38.25">
      <c r="A15" s="234" t="s">
        <v>172</v>
      </c>
      <c r="B15" s="234" t="s">
        <v>167</v>
      </c>
      <c r="C15" s="234" t="s">
        <v>168</v>
      </c>
      <c r="D15" s="235">
        <v>121829.4</v>
      </c>
      <c r="E15" s="234" t="s">
        <v>173</v>
      </c>
      <c r="F15" s="231">
        <v>1</v>
      </c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38.25">
      <c r="A16" s="234" t="s">
        <v>174</v>
      </c>
      <c r="B16" s="234" t="s">
        <v>175</v>
      </c>
      <c r="C16" s="234" t="s">
        <v>176</v>
      </c>
      <c r="D16" s="235">
        <v>20121.6</v>
      </c>
      <c r="E16" s="234" t="s">
        <v>173</v>
      </c>
      <c r="F16" s="231">
        <v>1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7" spans="1:16" ht="51">
      <c r="A17" s="234" t="s">
        <v>179</v>
      </c>
      <c r="B17" s="234" t="s">
        <v>177</v>
      </c>
      <c r="C17" s="234" t="s">
        <v>178</v>
      </c>
      <c r="D17" s="235">
        <v>260612.95</v>
      </c>
      <c r="E17" s="234" t="s">
        <v>173</v>
      </c>
      <c r="F17" s="231">
        <v>1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</row>
    <row r="18" spans="1:16" ht="38.25">
      <c r="A18" s="234" t="s">
        <v>182</v>
      </c>
      <c r="B18" s="234" t="s">
        <v>180</v>
      </c>
      <c r="C18" s="234" t="s">
        <v>181</v>
      </c>
      <c r="D18" s="235">
        <v>678498.42</v>
      </c>
      <c r="E18" s="234" t="s">
        <v>183</v>
      </c>
      <c r="F18" s="231">
        <v>1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</row>
    <row r="19" spans="1:16" ht="38.25">
      <c r="A19" s="234" t="s">
        <v>184</v>
      </c>
      <c r="B19" s="234" t="s">
        <v>185</v>
      </c>
      <c r="C19" s="234" t="s">
        <v>186</v>
      </c>
      <c r="D19" s="235">
        <v>233000.9</v>
      </c>
      <c r="E19" s="234" t="s">
        <v>187</v>
      </c>
      <c r="F19" s="231">
        <v>1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</row>
    <row r="20" spans="1:16" ht="62.25" customHeight="1">
      <c r="A20" s="234" t="s">
        <v>191</v>
      </c>
      <c r="B20" s="234" t="s">
        <v>188</v>
      </c>
      <c r="C20" s="234" t="s">
        <v>189</v>
      </c>
      <c r="D20" s="235">
        <v>107772.75</v>
      </c>
      <c r="E20" s="234" t="s">
        <v>190</v>
      </c>
      <c r="F20" s="231">
        <v>1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</row>
    <row r="21" spans="1:16" ht="42" customHeight="1">
      <c r="A21" s="234" t="s">
        <v>198</v>
      </c>
      <c r="B21" s="235" t="s">
        <v>193</v>
      </c>
      <c r="C21" s="235"/>
      <c r="D21" s="235">
        <v>51290</v>
      </c>
      <c r="E21" s="234" t="s">
        <v>192</v>
      </c>
      <c r="F21" s="231">
        <v>1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</row>
    <row r="22" spans="1:16" ht="80.25" customHeight="1">
      <c r="A22" s="234" t="s">
        <v>197</v>
      </c>
      <c r="B22" s="234" t="s">
        <v>195</v>
      </c>
      <c r="C22" s="234" t="s">
        <v>194</v>
      </c>
      <c r="D22" s="235">
        <v>235536.84</v>
      </c>
      <c r="E22" s="234" t="s">
        <v>196</v>
      </c>
      <c r="F22" s="231">
        <v>1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</row>
    <row r="23" spans="1:16" ht="38.25">
      <c r="A23" s="234" t="s">
        <v>199</v>
      </c>
      <c r="B23" s="234" t="s">
        <v>200</v>
      </c>
      <c r="C23" s="235"/>
      <c r="D23" s="235">
        <v>23898</v>
      </c>
      <c r="E23" s="234" t="s">
        <v>201</v>
      </c>
      <c r="F23" s="231">
        <v>1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1:16" ht="63.75">
      <c r="A24" s="234" t="s">
        <v>203</v>
      </c>
      <c r="B24" s="234" t="s">
        <v>202</v>
      </c>
      <c r="C24" s="234" t="s">
        <v>205</v>
      </c>
      <c r="D24" s="235">
        <v>132722.03</v>
      </c>
      <c r="E24" s="234" t="s">
        <v>204</v>
      </c>
      <c r="F24" s="231">
        <v>1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</row>
    <row r="25" spans="1:16" ht="38.25">
      <c r="A25" s="234" t="s">
        <v>206</v>
      </c>
      <c r="B25" s="234" t="s">
        <v>209</v>
      </c>
      <c r="C25" s="234" t="s">
        <v>207</v>
      </c>
      <c r="D25" s="235">
        <v>214966.46</v>
      </c>
      <c r="E25" s="234" t="s">
        <v>208</v>
      </c>
      <c r="F25" s="231">
        <v>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</row>
    <row r="26" spans="1:16" ht="56.25" customHeight="1">
      <c r="A26" s="234" t="s">
        <v>235</v>
      </c>
      <c r="B26" s="234" t="s">
        <v>210</v>
      </c>
      <c r="C26" s="234" t="s">
        <v>211</v>
      </c>
      <c r="D26" s="235">
        <v>405311</v>
      </c>
      <c r="E26" s="234" t="s">
        <v>212</v>
      </c>
      <c r="F26" s="231">
        <v>1</v>
      </c>
      <c r="G26" s="231"/>
      <c r="H26" s="231"/>
      <c r="I26" s="231"/>
      <c r="J26" s="231"/>
      <c r="K26" s="231"/>
      <c r="L26" s="231"/>
      <c r="M26" s="231"/>
      <c r="N26" s="231"/>
      <c r="O26" s="231"/>
      <c r="P26" s="231"/>
    </row>
    <row r="27" spans="1:16" ht="38.25" customHeight="1">
      <c r="A27" s="234" t="s">
        <v>215</v>
      </c>
      <c r="B27" s="234" t="s">
        <v>236</v>
      </c>
      <c r="C27" s="234" t="s">
        <v>213</v>
      </c>
      <c r="D27" s="235">
        <v>4294390.25</v>
      </c>
      <c r="E27" s="234" t="s">
        <v>214</v>
      </c>
      <c r="F27" s="231">
        <v>1</v>
      </c>
      <c r="G27" s="231"/>
      <c r="H27" s="231"/>
      <c r="I27" s="231"/>
      <c r="J27" s="231"/>
      <c r="K27" s="231"/>
      <c r="L27" s="231"/>
      <c r="M27" s="231"/>
      <c r="N27" s="231"/>
      <c r="O27" s="231"/>
      <c r="P27" s="231"/>
    </row>
    <row r="28" spans="1:16" ht="38.25">
      <c r="A28" s="234" t="s">
        <v>220</v>
      </c>
      <c r="B28" s="234" t="s">
        <v>216</v>
      </c>
      <c r="C28" s="234" t="s">
        <v>217</v>
      </c>
      <c r="D28" s="235">
        <v>1407928.22</v>
      </c>
      <c r="E28" s="234" t="s">
        <v>218</v>
      </c>
      <c r="F28" s="231">
        <v>1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</row>
    <row r="29" spans="1:16" ht="38.25">
      <c r="A29" s="234" t="s">
        <v>221</v>
      </c>
      <c r="B29" s="234" t="s">
        <v>219</v>
      </c>
      <c r="C29" s="234" t="s">
        <v>222</v>
      </c>
      <c r="D29" s="235">
        <v>7172470.19</v>
      </c>
      <c r="E29" s="234" t="s">
        <v>223</v>
      </c>
      <c r="F29" s="231">
        <v>1</v>
      </c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1:16" ht="38.25">
      <c r="A30" s="234" t="s">
        <v>227</v>
      </c>
      <c r="B30" s="234" t="s">
        <v>225</v>
      </c>
      <c r="C30" s="234" t="s">
        <v>226</v>
      </c>
      <c r="D30" s="235">
        <v>2451907.18</v>
      </c>
      <c r="E30" s="235" t="s">
        <v>224</v>
      </c>
      <c r="F30" s="231">
        <v>1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/>
    </row>
    <row r="31" spans="1:16" ht="51">
      <c r="A31" s="234" t="s">
        <v>229</v>
      </c>
      <c r="B31" s="234" t="s">
        <v>228</v>
      </c>
      <c r="C31" s="235"/>
      <c r="D31" s="235">
        <v>449411692.05</v>
      </c>
      <c r="E31" s="234" t="s">
        <v>230</v>
      </c>
      <c r="F31" s="231">
        <v>1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</row>
    <row r="32" spans="1:16" ht="38.25">
      <c r="A32" s="234" t="s">
        <v>231</v>
      </c>
      <c r="B32" s="234" t="s">
        <v>232</v>
      </c>
      <c r="C32" s="234" t="s">
        <v>233</v>
      </c>
      <c r="D32" s="235">
        <v>424080</v>
      </c>
      <c r="E32" s="234" t="s">
        <v>234</v>
      </c>
      <c r="F32" s="231">
        <v>1</v>
      </c>
      <c r="G32" s="231"/>
      <c r="H32" s="231"/>
      <c r="I32" s="231"/>
      <c r="J32" s="231"/>
      <c r="K32" s="231"/>
      <c r="L32" s="231"/>
      <c r="M32" s="231"/>
      <c r="N32" s="231"/>
      <c r="O32" s="231"/>
      <c r="P32" s="231"/>
    </row>
    <row r="33" spans="1:16" ht="51">
      <c r="A33" s="235" t="s">
        <v>469</v>
      </c>
      <c r="B33" s="235" t="s">
        <v>470</v>
      </c>
      <c r="C33" s="235"/>
      <c r="D33" s="235">
        <f>228484+130201.85</f>
        <v>358685.85</v>
      </c>
      <c r="E33" s="235" t="s">
        <v>471</v>
      </c>
      <c r="F33" s="231">
        <v>1</v>
      </c>
      <c r="G33" s="231"/>
      <c r="H33" s="231"/>
      <c r="I33" s="231"/>
      <c r="J33" s="231"/>
      <c r="K33" s="231"/>
      <c r="L33" s="231"/>
      <c r="M33" s="231"/>
      <c r="N33" s="231"/>
      <c r="O33" s="231"/>
      <c r="P33" s="231"/>
    </row>
    <row r="34" spans="1:16" ht="12.75">
      <c r="A34" s="231"/>
      <c r="B34" s="231"/>
      <c r="C34" s="231"/>
      <c r="D34" s="231">
        <f>SUM(D2:D33)</f>
        <v>485373675.22</v>
      </c>
      <c r="E34" s="231">
        <v>485373675.2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</row>
    <row r="35" spans="1:16" ht="12.75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</row>
    <row r="36" spans="1:16" ht="12.75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2:16" ht="12.75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</row>
    <row r="38" spans="2:16" ht="12.75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</row>
    <row r="39" spans="2:16" ht="12.75"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2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93"/>
  <sheetViews>
    <sheetView zoomScale="66" zoomScaleNormal="66" zoomScalePageLayoutView="0" workbookViewId="0" topLeftCell="A22">
      <selection activeCell="A6" sqref="A6"/>
    </sheetView>
  </sheetViews>
  <sheetFormatPr defaultColWidth="9.140625" defaultRowHeight="12.75"/>
  <cols>
    <col min="1" max="1" width="30.28125" style="0" customWidth="1"/>
    <col min="2" max="2" width="19.8515625" style="0" customWidth="1"/>
    <col min="3" max="3" width="17.7109375" style="0" customWidth="1"/>
    <col min="4" max="4" width="18.00390625" style="0" customWidth="1"/>
    <col min="5" max="5" width="19.421875" style="0" customWidth="1"/>
    <col min="6" max="6" width="18.00390625" style="0" customWidth="1"/>
    <col min="7" max="7" width="18.8515625" style="0" customWidth="1"/>
    <col min="8" max="8" width="18.421875" style="0" customWidth="1"/>
    <col min="9" max="9" width="20.140625" style="0" customWidth="1"/>
    <col min="10" max="10" width="17.421875" style="0" customWidth="1"/>
  </cols>
  <sheetData>
    <row r="1" spans="1:10" ht="12.75" customHeight="1">
      <c r="A1" s="403" t="s">
        <v>457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2.75">
      <c r="A2" s="404"/>
      <c r="B2" s="404"/>
      <c r="C2" s="404"/>
      <c r="D2" s="404"/>
      <c r="E2" s="404"/>
      <c r="F2" s="404"/>
      <c r="G2" s="404"/>
      <c r="H2" s="404"/>
      <c r="I2" s="404"/>
      <c r="J2" s="404"/>
    </row>
    <row r="3" spans="1:21" ht="89.25" customHeight="1">
      <c r="A3" s="402" t="s">
        <v>105</v>
      </c>
      <c r="B3" s="235" t="s">
        <v>381</v>
      </c>
      <c r="C3" s="235" t="s">
        <v>382</v>
      </c>
      <c r="D3" s="235" t="s">
        <v>383</v>
      </c>
      <c r="E3" s="235" t="s">
        <v>384</v>
      </c>
      <c r="F3" s="235" t="s">
        <v>385</v>
      </c>
      <c r="G3" s="235" t="s">
        <v>386</v>
      </c>
      <c r="H3" s="235" t="s">
        <v>387</v>
      </c>
      <c r="I3" s="235" t="s">
        <v>395</v>
      </c>
      <c r="J3" s="73" t="s">
        <v>462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67.25" customHeight="1">
      <c r="A4" s="402"/>
      <c r="B4" s="235" t="s">
        <v>388</v>
      </c>
      <c r="C4" s="235" t="s">
        <v>389</v>
      </c>
      <c r="D4" s="235" t="s">
        <v>390</v>
      </c>
      <c r="E4" s="235" t="s">
        <v>391</v>
      </c>
      <c r="F4" s="235" t="s">
        <v>392</v>
      </c>
      <c r="G4" s="235" t="s">
        <v>393</v>
      </c>
      <c r="H4" s="235" t="s">
        <v>394</v>
      </c>
      <c r="I4" s="235" t="s">
        <v>261</v>
      </c>
      <c r="J4" s="265" t="s">
        <v>466</v>
      </c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1:21" ht="78" customHeight="1">
      <c r="A5" s="250" t="s">
        <v>106</v>
      </c>
      <c r="B5" s="250" t="s">
        <v>396</v>
      </c>
      <c r="C5" s="251"/>
      <c r="D5" s="251"/>
      <c r="E5" s="251"/>
      <c r="F5" s="251"/>
      <c r="G5" s="251"/>
      <c r="H5" s="251"/>
      <c r="I5" s="251"/>
      <c r="J5" s="73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1:21" ht="90" customHeight="1">
      <c r="A6" s="235" t="s">
        <v>107</v>
      </c>
      <c r="B6" s="235" t="s">
        <v>397</v>
      </c>
      <c r="C6" s="235" t="s">
        <v>398</v>
      </c>
      <c r="D6" s="235" t="s">
        <v>399</v>
      </c>
      <c r="E6" s="235" t="s">
        <v>400</v>
      </c>
      <c r="F6" s="73"/>
      <c r="G6" s="73"/>
      <c r="H6" s="73"/>
      <c r="I6" s="73"/>
      <c r="J6" s="73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</row>
    <row r="7" spans="1:21" ht="105" customHeight="1">
      <c r="A7" s="402" t="s">
        <v>108</v>
      </c>
      <c r="B7" s="235" t="s">
        <v>401</v>
      </c>
      <c r="C7" s="235" t="s">
        <v>402</v>
      </c>
      <c r="D7" s="235" t="s">
        <v>403</v>
      </c>
      <c r="E7" s="235" t="s">
        <v>404</v>
      </c>
      <c r="F7" s="235" t="s">
        <v>405</v>
      </c>
      <c r="G7" s="235" t="s">
        <v>406</v>
      </c>
      <c r="H7" s="235" t="s">
        <v>407</v>
      </c>
      <c r="I7" s="235" t="s">
        <v>408</v>
      </c>
      <c r="J7" s="73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</row>
    <row r="8" spans="1:21" ht="114.75">
      <c r="A8" s="402"/>
      <c r="B8" s="235" t="s">
        <v>409</v>
      </c>
      <c r="C8" s="235" t="s">
        <v>468</v>
      </c>
      <c r="D8" s="235"/>
      <c r="E8" s="235"/>
      <c r="F8" s="235"/>
      <c r="G8" s="235"/>
      <c r="H8" s="235"/>
      <c r="I8" s="235"/>
      <c r="J8" s="73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1" ht="90" customHeight="1">
      <c r="A9" s="235" t="s">
        <v>109</v>
      </c>
      <c r="B9" s="235" t="s">
        <v>410</v>
      </c>
      <c r="C9" s="235" t="s">
        <v>411</v>
      </c>
      <c r="D9" s="235" t="s">
        <v>412</v>
      </c>
      <c r="E9" s="235"/>
      <c r="F9" s="235"/>
      <c r="G9" s="235"/>
      <c r="H9" s="235"/>
      <c r="I9" s="235"/>
      <c r="J9" s="73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</row>
    <row r="10" spans="1:21" ht="41.25" customHeight="1">
      <c r="A10" s="235" t="s">
        <v>110</v>
      </c>
      <c r="B10" s="235"/>
      <c r="C10" s="235"/>
      <c r="D10" s="235"/>
      <c r="E10" s="235"/>
      <c r="F10" s="235"/>
      <c r="G10" s="235"/>
      <c r="H10" s="235"/>
      <c r="I10" s="235"/>
      <c r="J10" s="73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</row>
    <row r="11" spans="1:21" ht="27.75" customHeight="1">
      <c r="A11" s="235" t="s">
        <v>113</v>
      </c>
      <c r="B11" s="235"/>
      <c r="C11" s="235"/>
      <c r="D11" s="235"/>
      <c r="E11" s="235"/>
      <c r="F11" s="235"/>
      <c r="G11" s="235"/>
      <c r="H11" s="235"/>
      <c r="I11" s="235"/>
      <c r="J11" s="73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ht="142.5" customHeight="1">
      <c r="A12" s="235" t="s">
        <v>114</v>
      </c>
      <c r="B12" s="235" t="s">
        <v>413</v>
      </c>
      <c r="C12" s="235"/>
      <c r="D12" s="235"/>
      <c r="E12" s="235"/>
      <c r="F12" s="235"/>
      <c r="G12" s="235"/>
      <c r="H12" s="235"/>
      <c r="I12" s="235"/>
      <c r="J12" s="73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ht="76.5" customHeight="1">
      <c r="A13" s="234" t="s">
        <v>416</v>
      </c>
      <c r="B13" s="235" t="s">
        <v>414</v>
      </c>
      <c r="C13" s="235" t="s">
        <v>415</v>
      </c>
      <c r="D13" s="73"/>
      <c r="E13" s="73"/>
      <c r="F13" s="73"/>
      <c r="G13" s="73"/>
      <c r="H13" s="73"/>
      <c r="I13" s="73"/>
      <c r="J13" s="73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ht="85.5" customHeight="1">
      <c r="A14" s="235" t="s">
        <v>115</v>
      </c>
      <c r="B14" s="235" t="s">
        <v>417</v>
      </c>
      <c r="C14" s="235" t="s">
        <v>418</v>
      </c>
      <c r="D14" s="235" t="s">
        <v>419</v>
      </c>
      <c r="E14" s="73"/>
      <c r="F14" s="73"/>
      <c r="G14" s="73"/>
      <c r="H14" s="73"/>
      <c r="I14" s="73"/>
      <c r="J14" s="73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</row>
    <row r="15" spans="1:21" ht="101.25" customHeight="1">
      <c r="A15" s="235" t="s">
        <v>116</v>
      </c>
      <c r="B15" s="235" t="s">
        <v>420</v>
      </c>
      <c r="C15" s="235" t="s">
        <v>421</v>
      </c>
      <c r="D15" s="73"/>
      <c r="E15" s="73"/>
      <c r="F15" s="73"/>
      <c r="G15" s="73"/>
      <c r="H15" s="73"/>
      <c r="I15" s="73"/>
      <c r="J15" s="73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</row>
    <row r="16" spans="1:21" ht="56.25" customHeight="1">
      <c r="A16" s="235" t="s">
        <v>117</v>
      </c>
      <c r="B16" s="235" t="s">
        <v>422</v>
      </c>
      <c r="C16" s="73"/>
      <c r="D16" s="73"/>
      <c r="E16" s="73"/>
      <c r="F16" s="73"/>
      <c r="G16" s="73"/>
      <c r="H16" s="73"/>
      <c r="I16" s="73"/>
      <c r="J16" s="73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</row>
    <row r="17" spans="1:21" ht="79.5" customHeight="1">
      <c r="A17" s="235" t="s">
        <v>118</v>
      </c>
      <c r="B17" s="235" t="s">
        <v>423</v>
      </c>
      <c r="C17" s="235" t="s">
        <v>424</v>
      </c>
      <c r="D17" s="235" t="s">
        <v>425</v>
      </c>
      <c r="E17" s="235" t="s">
        <v>426</v>
      </c>
      <c r="F17" s="73"/>
      <c r="G17" s="73"/>
      <c r="H17" s="73"/>
      <c r="I17" s="73"/>
      <c r="J17" s="73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</row>
    <row r="18" spans="1:21" ht="81" customHeight="1">
      <c r="A18" s="235" t="s">
        <v>119</v>
      </c>
      <c r="B18" s="235" t="s">
        <v>427</v>
      </c>
      <c r="C18" s="235" t="s">
        <v>428</v>
      </c>
      <c r="D18" s="235" t="s">
        <v>429</v>
      </c>
      <c r="E18" s="235" t="s">
        <v>430</v>
      </c>
      <c r="F18" s="73"/>
      <c r="G18" s="73"/>
      <c r="H18" s="73"/>
      <c r="I18" s="73"/>
      <c r="J18" s="73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</row>
    <row r="19" spans="1:21" ht="38.25">
      <c r="A19" s="235" t="s">
        <v>120</v>
      </c>
      <c r="B19" s="235"/>
      <c r="C19" s="235"/>
      <c r="D19" s="235"/>
      <c r="E19" s="235"/>
      <c r="F19" s="235"/>
      <c r="G19" s="235"/>
      <c r="H19" s="235"/>
      <c r="I19" s="235"/>
      <c r="J19" s="73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1:21" ht="65.25" customHeight="1">
      <c r="A20" s="235" t="s">
        <v>241</v>
      </c>
      <c r="B20" s="235" t="s">
        <v>431</v>
      </c>
      <c r="C20" s="235"/>
      <c r="D20" s="235"/>
      <c r="E20" s="235"/>
      <c r="F20" s="235"/>
      <c r="G20" s="235"/>
      <c r="H20" s="235"/>
      <c r="I20" s="235"/>
      <c r="J20" s="73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ht="69.75" customHeight="1">
      <c r="A21" s="235" t="s">
        <v>240</v>
      </c>
      <c r="B21" s="235" t="s">
        <v>432</v>
      </c>
      <c r="C21" s="235"/>
      <c r="D21" s="235"/>
      <c r="E21" s="235"/>
      <c r="F21" s="235"/>
      <c r="G21" s="235"/>
      <c r="H21" s="235"/>
      <c r="I21" s="73"/>
      <c r="J21" s="73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ht="78.75" customHeight="1">
      <c r="A22" s="235" t="s">
        <v>242</v>
      </c>
      <c r="B22" s="235" t="s">
        <v>433</v>
      </c>
      <c r="C22" s="235" t="s">
        <v>434</v>
      </c>
      <c r="D22" s="235" t="s">
        <v>435</v>
      </c>
      <c r="E22" s="235" t="s">
        <v>436</v>
      </c>
      <c r="F22" s="235" t="s">
        <v>437</v>
      </c>
      <c r="G22" s="235" t="s">
        <v>438</v>
      </c>
      <c r="H22" s="235" t="s">
        <v>439</v>
      </c>
      <c r="I22" s="73"/>
      <c r="J22" s="73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ht="50.25" customHeight="1">
      <c r="A23" s="235" t="s">
        <v>330</v>
      </c>
      <c r="B23" s="235" t="s">
        <v>440</v>
      </c>
      <c r="C23" s="235"/>
      <c r="D23" s="235"/>
      <c r="E23" s="235"/>
      <c r="F23" s="235"/>
      <c r="G23" s="235"/>
      <c r="H23" s="235"/>
      <c r="I23" s="235"/>
      <c r="J23" s="73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ht="67.5" customHeight="1">
      <c r="A24" s="235" t="s">
        <v>332</v>
      </c>
      <c r="B24" s="235" t="s">
        <v>441</v>
      </c>
      <c r="C24" s="235"/>
      <c r="D24" s="235"/>
      <c r="E24" s="235"/>
      <c r="F24" s="235"/>
      <c r="G24" s="235"/>
      <c r="H24" s="235"/>
      <c r="I24" s="235"/>
      <c r="J24" s="73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ht="154.5" customHeight="1">
      <c r="A25" s="402" t="s">
        <v>334</v>
      </c>
      <c r="B25" s="235" t="s">
        <v>335</v>
      </c>
      <c r="C25" s="235" t="s">
        <v>338</v>
      </c>
      <c r="D25" s="235" t="s">
        <v>442</v>
      </c>
      <c r="E25" s="235" t="s">
        <v>443</v>
      </c>
      <c r="F25" s="235" t="s">
        <v>444</v>
      </c>
      <c r="G25" s="235" t="s">
        <v>445</v>
      </c>
      <c r="H25" s="235" t="s">
        <v>344</v>
      </c>
      <c r="I25" s="235" t="s">
        <v>446</v>
      </c>
      <c r="J25" s="73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ht="120.75" customHeight="1">
      <c r="A26" s="402"/>
      <c r="B26" s="235" t="s">
        <v>447</v>
      </c>
      <c r="C26" s="235"/>
      <c r="D26" s="235"/>
      <c r="E26" s="235"/>
      <c r="F26" s="235"/>
      <c r="G26" s="235"/>
      <c r="H26" s="235"/>
      <c r="I26" s="235"/>
      <c r="J26" s="73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ht="78" customHeight="1">
      <c r="A27" s="73" t="s">
        <v>348</v>
      </c>
      <c r="B27" s="73" t="s">
        <v>448</v>
      </c>
      <c r="C27" s="73"/>
      <c r="D27" s="73"/>
      <c r="E27" s="73"/>
      <c r="F27" s="73"/>
      <c r="G27" s="73"/>
      <c r="H27" s="73"/>
      <c r="I27" s="73"/>
      <c r="J27" s="73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ht="27.75" customHeight="1">
      <c r="A28" s="73" t="s">
        <v>350</v>
      </c>
      <c r="B28" s="73"/>
      <c r="C28" s="73"/>
      <c r="D28" s="73"/>
      <c r="E28" s="73"/>
      <c r="F28" s="73"/>
      <c r="G28" s="73"/>
      <c r="H28" s="73"/>
      <c r="I28" s="73"/>
      <c r="J28" s="73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ht="38.25">
      <c r="A29" s="73" t="s">
        <v>351</v>
      </c>
      <c r="B29" s="73"/>
      <c r="C29" s="73"/>
      <c r="D29" s="73"/>
      <c r="E29" s="73"/>
      <c r="F29" s="73"/>
      <c r="G29" s="73"/>
      <c r="H29" s="73"/>
      <c r="I29" s="73"/>
      <c r="J29" s="73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ht="132" customHeight="1">
      <c r="A30" s="235" t="s">
        <v>352</v>
      </c>
      <c r="B30" s="73" t="s">
        <v>449</v>
      </c>
      <c r="C30" s="73"/>
      <c r="D30" s="73"/>
      <c r="E30" s="73"/>
      <c r="F30" s="73"/>
      <c r="G30" s="73"/>
      <c r="H30" s="73"/>
      <c r="I30" s="73"/>
      <c r="J30" s="73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ht="51" customHeight="1">
      <c r="A31" s="235" t="s">
        <v>354</v>
      </c>
      <c r="B31" s="235" t="s">
        <v>450</v>
      </c>
      <c r="C31" s="73"/>
      <c r="D31" s="73"/>
      <c r="E31" s="73"/>
      <c r="F31" s="73"/>
      <c r="G31" s="73"/>
      <c r="H31" s="73"/>
      <c r="I31" s="73"/>
      <c r="J31" s="73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ht="55.5" customHeight="1">
      <c r="A32" s="235" t="s">
        <v>356</v>
      </c>
      <c r="B32" s="235" t="s">
        <v>357</v>
      </c>
      <c r="C32" s="73"/>
      <c r="D32" s="73"/>
      <c r="E32" s="73"/>
      <c r="F32" s="73"/>
      <c r="G32" s="73"/>
      <c r="H32" s="73"/>
      <c r="I32" s="73"/>
      <c r="J32" s="73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</row>
    <row r="33" spans="1:21" ht="165.75" customHeight="1">
      <c r="A33" s="235" t="s">
        <v>359</v>
      </c>
      <c r="B33" s="235" t="s">
        <v>451</v>
      </c>
      <c r="C33" s="73"/>
      <c r="D33" s="73"/>
      <c r="E33" s="73"/>
      <c r="F33" s="73"/>
      <c r="G33" s="73"/>
      <c r="H33" s="73"/>
      <c r="I33" s="73"/>
      <c r="J33" s="73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</row>
    <row r="34" spans="1:21" ht="65.25" customHeight="1">
      <c r="A34" s="73" t="s">
        <v>361</v>
      </c>
      <c r="B34" s="73" t="s">
        <v>362</v>
      </c>
      <c r="C34" s="73"/>
      <c r="D34" s="73"/>
      <c r="E34" s="73"/>
      <c r="F34" s="73"/>
      <c r="G34" s="73"/>
      <c r="H34" s="73"/>
      <c r="I34" s="73"/>
      <c r="J34" s="73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</row>
    <row r="35" spans="1:21" ht="75" customHeight="1">
      <c r="A35" s="73" t="s">
        <v>364</v>
      </c>
      <c r="B35" s="73" t="s">
        <v>365</v>
      </c>
      <c r="C35" s="73" t="s">
        <v>452</v>
      </c>
      <c r="D35" s="73" t="s">
        <v>453</v>
      </c>
      <c r="E35" s="73"/>
      <c r="F35" s="73"/>
      <c r="G35" s="73"/>
      <c r="H35" s="73"/>
      <c r="I35" s="73"/>
      <c r="J35" s="73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</row>
    <row r="36" spans="1:21" ht="71.25" customHeight="1">
      <c r="A36" s="73" t="s">
        <v>369</v>
      </c>
      <c r="B36" s="73"/>
      <c r="C36" s="73"/>
      <c r="D36" s="73"/>
      <c r="E36" s="73"/>
      <c r="F36" s="73"/>
      <c r="G36" s="73"/>
      <c r="H36" s="73"/>
      <c r="I36" s="73"/>
      <c r="J36" s="73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</row>
    <row r="37" spans="1:21" ht="33" customHeight="1">
      <c r="A37" s="73" t="s">
        <v>370</v>
      </c>
      <c r="B37" s="73"/>
      <c r="C37" s="73"/>
      <c r="D37" s="73"/>
      <c r="E37" s="73"/>
      <c r="F37" s="73"/>
      <c r="G37" s="73"/>
      <c r="H37" s="73"/>
      <c r="I37" s="73"/>
      <c r="J37" s="73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</row>
    <row r="38" spans="1:21" ht="53.25" customHeight="1">
      <c r="A38" s="73" t="s">
        <v>371</v>
      </c>
      <c r="B38" s="73"/>
      <c r="C38" s="73"/>
      <c r="D38" s="73"/>
      <c r="E38" s="73"/>
      <c r="F38" s="73"/>
      <c r="G38" s="73"/>
      <c r="H38" s="73"/>
      <c r="I38" s="73"/>
      <c r="J38" s="73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</row>
    <row r="39" spans="1:21" ht="64.5" customHeight="1">
      <c r="A39" s="73" t="s">
        <v>372</v>
      </c>
      <c r="B39" s="73" t="s">
        <v>454</v>
      </c>
      <c r="C39" s="73"/>
      <c r="D39" s="73"/>
      <c r="E39" s="73"/>
      <c r="F39" s="73"/>
      <c r="G39" s="73"/>
      <c r="H39" s="73"/>
      <c r="I39" s="73"/>
      <c r="J39" s="73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</row>
    <row r="40" spans="1:21" ht="38.25" customHeight="1">
      <c r="A40" s="73" t="s">
        <v>374</v>
      </c>
      <c r="B40" s="73" t="s">
        <v>455</v>
      </c>
      <c r="C40" s="73"/>
      <c r="D40" s="73"/>
      <c r="E40" s="73"/>
      <c r="F40" s="73"/>
      <c r="G40" s="73"/>
      <c r="H40" s="73"/>
      <c r="I40" s="73"/>
      <c r="J40" s="73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</row>
    <row r="41" spans="1:21" ht="78.75" customHeight="1">
      <c r="A41" s="73" t="s">
        <v>376</v>
      </c>
      <c r="B41" s="73" t="s">
        <v>377</v>
      </c>
      <c r="C41" s="73"/>
      <c r="D41" s="73"/>
      <c r="E41" s="73"/>
      <c r="F41" s="73"/>
      <c r="G41" s="73"/>
      <c r="H41" s="73"/>
      <c r="I41" s="73"/>
      <c r="J41" s="73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</row>
    <row r="42" spans="1:21" ht="63.75" customHeight="1">
      <c r="A42" s="73" t="s">
        <v>379</v>
      </c>
      <c r="B42" s="84" t="s">
        <v>456</v>
      </c>
      <c r="C42" s="73"/>
      <c r="D42" s="73"/>
      <c r="E42" s="73"/>
      <c r="F42" s="73"/>
      <c r="G42" s="73"/>
      <c r="H42" s="73"/>
      <c r="I42" s="73"/>
      <c r="J42" s="73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</row>
    <row r="43" spans="1:21" ht="12.75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</row>
    <row r="44" spans="1:21" ht="12.7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</row>
    <row r="45" spans="1:21" ht="12.7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</row>
    <row r="46" spans="1:21" ht="12.7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</row>
    <row r="47" spans="1:21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</row>
    <row r="48" spans="1:21" ht="12.7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</row>
    <row r="49" spans="1:21" ht="12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</row>
    <row r="50" spans="1:21" ht="12.7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</row>
    <row r="51" spans="1:21" ht="12.7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</row>
    <row r="52" spans="1:21" ht="12.7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1" ht="12.7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</row>
    <row r="54" spans="1:21" ht="12.7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</row>
    <row r="55" spans="1:21" ht="12.7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</row>
    <row r="56" spans="1:21" ht="12.7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</row>
    <row r="57" spans="1:21" ht="12.7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</row>
    <row r="58" spans="1:21" ht="12.7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</row>
    <row r="59" spans="1:21" ht="12.7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</row>
    <row r="60" spans="1:21" ht="12.7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</row>
    <row r="61" spans="1:21" ht="12.7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</row>
    <row r="62" spans="1:21" ht="12.7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</row>
    <row r="63" spans="1:21" ht="12.7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</row>
    <row r="64" spans="1:21" ht="12.7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</row>
    <row r="65" spans="1:21" ht="12.7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</row>
    <row r="66" spans="1:21" ht="12.7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2.7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</row>
    <row r="68" spans="1:21" ht="12.7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</row>
    <row r="69" spans="1:21" ht="12.7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</row>
    <row r="70" spans="1:21" ht="12.7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</row>
    <row r="71" spans="1:21" ht="12.7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</row>
    <row r="72" spans="1:21" ht="12.7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</row>
    <row r="73" spans="1:21" ht="12.7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</row>
    <row r="74" spans="1:21" ht="12.7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</row>
    <row r="75" spans="1:21" ht="12.7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</row>
    <row r="76" spans="1:21" ht="12.7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</row>
    <row r="77" spans="1:21" ht="12.7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</row>
    <row r="78" spans="1:21" ht="12.7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</row>
    <row r="79" spans="1:21" ht="12.7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</row>
    <row r="80" spans="1:21" ht="12.7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</row>
    <row r="81" spans="1:21" ht="12.7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</row>
    <row r="82" spans="1:21" ht="12.7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</row>
    <row r="83" spans="1:21" ht="12.7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</row>
    <row r="84" spans="1:21" ht="12.7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</row>
    <row r="85" spans="1:21" ht="12.7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</row>
    <row r="86" spans="1:21" ht="12.7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</row>
    <row r="87" spans="1:21" ht="12.7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</row>
    <row r="88" spans="1:21" ht="12.7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</row>
    <row r="89" spans="1:21" ht="12.7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</row>
    <row r="90" spans="1:21" ht="12.7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</row>
    <row r="91" spans="1:21" ht="12.7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</row>
    <row r="92" spans="1:21" ht="12.75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</row>
    <row r="93" spans="1:21" ht="12.7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</row>
  </sheetData>
  <sheetProtection/>
  <mergeCells count="4">
    <mergeCell ref="A3:A4"/>
    <mergeCell ref="A7:A8"/>
    <mergeCell ref="A25:A26"/>
    <mergeCell ref="A1:J2"/>
  </mergeCells>
  <printOptions/>
  <pageMargins left="0.7" right="0.7" top="0.75" bottom="0.75" header="0.3" footer="0.3"/>
  <pageSetup horizontalDpi="600" verticalDpi="600" orientation="landscape" paperSize="9" scale="67" r:id="rId1"/>
  <rowBreaks count="2" manualBreakCount="2">
    <brk id="25" max="8" man="1"/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7.00390625" style="0" customWidth="1"/>
    <col min="2" max="2" width="13.57421875" style="0" customWidth="1"/>
    <col min="3" max="3" width="12.28125" style="0" customWidth="1"/>
    <col min="4" max="4" width="13.140625" style="0" customWidth="1"/>
    <col min="5" max="5" width="12.7109375" style="0" customWidth="1"/>
  </cols>
  <sheetData>
    <row r="1" spans="1:3" ht="12.75">
      <c r="A1" s="271" t="s">
        <v>282</v>
      </c>
      <c r="B1">
        <v>342993.1</v>
      </c>
      <c r="C1">
        <v>369750.29</v>
      </c>
    </row>
    <row r="2" spans="1:3" ht="12.75">
      <c r="A2" s="271" t="s">
        <v>283</v>
      </c>
      <c r="B2">
        <v>64155.6</v>
      </c>
      <c r="C2">
        <v>103265</v>
      </c>
    </row>
    <row r="3" spans="1:3" ht="12.75">
      <c r="A3" s="271" t="s">
        <v>284</v>
      </c>
      <c r="B3">
        <v>94865.75</v>
      </c>
      <c r="C3">
        <v>41246</v>
      </c>
    </row>
    <row r="4" spans="1:3" ht="12.75">
      <c r="A4" s="271" t="s">
        <v>285</v>
      </c>
      <c r="B4">
        <v>432683</v>
      </c>
      <c r="C4">
        <v>446883</v>
      </c>
    </row>
    <row r="5" spans="1:3" ht="12.75">
      <c r="A5" s="271" t="s">
        <v>286</v>
      </c>
      <c r="B5">
        <v>106572</v>
      </c>
      <c r="C5">
        <v>93140</v>
      </c>
    </row>
    <row r="6" spans="1:3" ht="12.75">
      <c r="A6" s="271" t="s">
        <v>287</v>
      </c>
      <c r="B6">
        <v>291500.71</v>
      </c>
      <c r="C6">
        <v>169796.71</v>
      </c>
    </row>
    <row r="7" spans="1:3" ht="12.75">
      <c r="A7" s="271" t="s">
        <v>288</v>
      </c>
      <c r="B7">
        <v>232661.7</v>
      </c>
      <c r="C7">
        <v>232661.7</v>
      </c>
    </row>
    <row r="8" spans="1:3" ht="12.75">
      <c r="A8" t="s">
        <v>289</v>
      </c>
      <c r="B8">
        <f>SUM(B1:B7)</f>
        <v>1565431.8599999999</v>
      </c>
      <c r="C8">
        <f>SUM(C1:C7)</f>
        <v>1456742.7</v>
      </c>
    </row>
    <row r="14" spans="1:5" ht="12.75">
      <c r="A14" s="405" t="s">
        <v>290</v>
      </c>
      <c r="B14" s="406"/>
      <c r="C14" s="406"/>
      <c r="D14" s="406"/>
      <c r="E14" s="406"/>
    </row>
    <row r="15" spans="1:5" ht="12.75">
      <c r="A15" s="268"/>
      <c r="B15" s="268" t="s">
        <v>292</v>
      </c>
      <c r="C15" s="268" t="s">
        <v>293</v>
      </c>
      <c r="D15" s="268" t="s">
        <v>294</v>
      </c>
      <c r="E15" s="268" t="s">
        <v>295</v>
      </c>
    </row>
    <row r="16" spans="1:5" ht="38.25" customHeight="1">
      <c r="A16" s="269" t="s">
        <v>291</v>
      </c>
      <c r="B16" s="272">
        <v>1877602.91</v>
      </c>
      <c r="C16" s="266">
        <v>1520255.83</v>
      </c>
      <c r="D16" s="275">
        <f>C16/B16</f>
        <v>0.8096790976959022</v>
      </c>
      <c r="E16" s="275">
        <f>B16/C16*100%</f>
        <v>1.2350572008659884</v>
      </c>
    </row>
    <row r="17" spans="1:5" ht="12.75">
      <c r="A17" s="270" t="s">
        <v>296</v>
      </c>
      <c r="B17" s="273">
        <f>SUM(B18:B24)</f>
        <v>1565431.8599999999</v>
      </c>
      <c r="C17" s="249">
        <f>SUM(C18:C24)</f>
        <v>1456742.7</v>
      </c>
      <c r="D17" s="275">
        <f aca="true" t="shared" si="0" ref="D17:D24">C17/B17</f>
        <v>0.9305692168549579</v>
      </c>
      <c r="E17" s="275">
        <f aca="true" t="shared" si="1" ref="E17:E24">B17/C17*100%</f>
        <v>1.074611089521849</v>
      </c>
    </row>
    <row r="18" spans="1:5" ht="12.75">
      <c r="A18" s="16" t="s">
        <v>282</v>
      </c>
      <c r="B18" s="273">
        <v>342993.1</v>
      </c>
      <c r="C18" s="274">
        <v>369750.29</v>
      </c>
      <c r="D18" s="275">
        <f t="shared" si="0"/>
        <v>1.0780108696064148</v>
      </c>
      <c r="E18" s="275">
        <f t="shared" si="1"/>
        <v>0.9276344313347259</v>
      </c>
    </row>
    <row r="19" spans="1:5" ht="12.75">
      <c r="A19" s="16" t="s">
        <v>283</v>
      </c>
      <c r="B19" s="273">
        <v>64155.6</v>
      </c>
      <c r="C19" s="274">
        <v>103265</v>
      </c>
      <c r="D19" s="275">
        <f t="shared" si="0"/>
        <v>1.6096022794580676</v>
      </c>
      <c r="E19" s="275">
        <f t="shared" si="1"/>
        <v>0.6212714859826659</v>
      </c>
    </row>
    <row r="20" spans="1:5" ht="12.75">
      <c r="A20" s="16" t="s">
        <v>284</v>
      </c>
      <c r="B20" s="273">
        <v>94865.75</v>
      </c>
      <c r="C20" s="274">
        <v>41246</v>
      </c>
      <c r="D20" s="275">
        <f t="shared" si="0"/>
        <v>0.4347828378524388</v>
      </c>
      <c r="E20" s="275">
        <f t="shared" si="1"/>
        <v>2.2999987877612376</v>
      </c>
    </row>
    <row r="21" spans="1:5" ht="12.75">
      <c r="A21" s="16" t="s">
        <v>285</v>
      </c>
      <c r="B21" s="273">
        <v>432683</v>
      </c>
      <c r="C21" s="274">
        <v>446883</v>
      </c>
      <c r="D21" s="275">
        <f t="shared" si="0"/>
        <v>1.032818483739828</v>
      </c>
      <c r="E21" s="275">
        <f t="shared" si="1"/>
        <v>0.9682243450746616</v>
      </c>
    </row>
    <row r="22" spans="1:5" ht="12.75">
      <c r="A22" s="16" t="s">
        <v>286</v>
      </c>
      <c r="B22" s="273">
        <v>106572</v>
      </c>
      <c r="C22" s="274">
        <v>93140</v>
      </c>
      <c r="D22" s="275">
        <f t="shared" si="0"/>
        <v>0.8739631422887812</v>
      </c>
      <c r="E22" s="275">
        <f t="shared" si="1"/>
        <v>1.1442130126691004</v>
      </c>
    </row>
    <row r="23" spans="1:5" ht="12.75">
      <c r="A23" s="16" t="s">
        <v>287</v>
      </c>
      <c r="B23" s="273">
        <v>291500.71</v>
      </c>
      <c r="C23" s="274">
        <v>169796.71</v>
      </c>
      <c r="D23" s="275">
        <f t="shared" si="0"/>
        <v>0.5824915829536058</v>
      </c>
      <c r="E23" s="275">
        <f t="shared" si="1"/>
        <v>1.716763004418637</v>
      </c>
    </row>
    <row r="24" spans="1:5" ht="12.75">
      <c r="A24" s="16" t="s">
        <v>288</v>
      </c>
      <c r="B24" s="273">
        <v>232661.7</v>
      </c>
      <c r="C24" s="274">
        <v>232661.7</v>
      </c>
      <c r="D24" s="275">
        <f t="shared" si="0"/>
        <v>1</v>
      </c>
      <c r="E24" s="275">
        <f t="shared" si="1"/>
        <v>1</v>
      </c>
    </row>
    <row r="25" ht="12.75">
      <c r="B25" s="267"/>
    </row>
  </sheetData>
  <sheetProtection/>
  <mergeCells count="1"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"/>
  <sheetViews>
    <sheetView zoomScale="86" zoomScaleNormal="86" zoomScalePageLayoutView="0" workbookViewId="0" topLeftCell="A1">
      <selection activeCell="AL2" sqref="AL2"/>
    </sheetView>
  </sheetViews>
  <sheetFormatPr defaultColWidth="9.140625" defaultRowHeight="12.75"/>
  <cols>
    <col min="1" max="1" width="6.140625" style="0" customWidth="1"/>
    <col min="3" max="8" width="9.140625" style="31" customWidth="1"/>
    <col min="9" max="23" width="9.140625" style="28" customWidth="1"/>
    <col min="24" max="26" width="9.140625" style="52" customWidth="1"/>
    <col min="27" max="38" width="9.140625" style="58" customWidth="1"/>
  </cols>
  <sheetData>
    <row r="1" spans="1:26" ht="17.25" customHeight="1">
      <c r="A1" s="331" t="s">
        <v>850</v>
      </c>
      <c r="B1" s="332"/>
      <c r="C1" s="332"/>
      <c r="D1" s="332"/>
      <c r="E1" s="332"/>
      <c r="F1" s="333"/>
      <c r="G1" s="333"/>
      <c r="H1" s="333"/>
      <c r="I1" s="334"/>
      <c r="J1" s="334"/>
      <c r="K1" s="334"/>
      <c r="L1" s="334"/>
      <c r="M1" s="334"/>
      <c r="N1" s="334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6"/>
    </row>
    <row r="2" spans="1:38" ht="59.25" customHeight="1">
      <c r="A2" s="2" t="s">
        <v>751</v>
      </c>
      <c r="B2" s="3" t="s">
        <v>599</v>
      </c>
      <c r="C2" s="23" t="s">
        <v>750</v>
      </c>
      <c r="D2" s="29" t="s">
        <v>749</v>
      </c>
      <c r="E2" s="25" t="s">
        <v>910</v>
      </c>
      <c r="F2" s="23" t="s">
        <v>817</v>
      </c>
      <c r="G2" s="24" t="s">
        <v>818</v>
      </c>
      <c r="H2" s="23" t="s">
        <v>911</v>
      </c>
      <c r="I2" s="23" t="s">
        <v>826</v>
      </c>
      <c r="J2" s="24" t="s">
        <v>827</v>
      </c>
      <c r="K2" s="23" t="s">
        <v>866</v>
      </c>
      <c r="L2" s="23" t="s">
        <v>488</v>
      </c>
      <c r="M2" s="24" t="s">
        <v>489</v>
      </c>
      <c r="N2" s="23" t="s">
        <v>912</v>
      </c>
      <c r="O2" s="23" t="s">
        <v>498</v>
      </c>
      <c r="P2" s="24" t="s">
        <v>499</v>
      </c>
      <c r="Q2" s="23" t="s">
        <v>868</v>
      </c>
      <c r="R2" s="23" t="s">
        <v>505</v>
      </c>
      <c r="S2" s="24" t="s">
        <v>506</v>
      </c>
      <c r="T2" s="23" t="s">
        <v>913</v>
      </c>
      <c r="U2" s="23" t="s">
        <v>517</v>
      </c>
      <c r="V2" s="24" t="s">
        <v>518</v>
      </c>
      <c r="W2" s="25" t="s">
        <v>870</v>
      </c>
      <c r="X2" s="52" t="s">
        <v>535</v>
      </c>
      <c r="Y2" s="55" t="s">
        <v>536</v>
      </c>
      <c r="Z2" s="52" t="s">
        <v>871</v>
      </c>
      <c r="AA2" s="32" t="s">
        <v>497</v>
      </c>
      <c r="AB2" s="39" t="s">
        <v>494</v>
      </c>
      <c r="AC2" s="32" t="s">
        <v>872</v>
      </c>
      <c r="AD2" s="32" t="s">
        <v>537</v>
      </c>
      <c r="AE2" s="39" t="s">
        <v>538</v>
      </c>
      <c r="AF2" s="32" t="s">
        <v>873</v>
      </c>
      <c r="AG2" s="32" t="s">
        <v>503</v>
      </c>
      <c r="AH2" s="39" t="s">
        <v>502</v>
      </c>
      <c r="AI2" s="32" t="s">
        <v>874</v>
      </c>
      <c r="AJ2" s="32" t="s">
        <v>829</v>
      </c>
      <c r="AK2" s="39" t="s">
        <v>555</v>
      </c>
      <c r="AL2" s="32" t="s">
        <v>914</v>
      </c>
    </row>
    <row r="3" spans="1:38" ht="64.5" customHeight="1">
      <c r="A3" s="2">
        <v>1</v>
      </c>
      <c r="B3" s="2" t="s">
        <v>575</v>
      </c>
      <c r="C3" s="23">
        <v>800</v>
      </c>
      <c r="D3" s="29">
        <v>800</v>
      </c>
      <c r="E3" s="25">
        <v>0</v>
      </c>
      <c r="F3" s="23"/>
      <c r="G3" s="24"/>
      <c r="H3" s="23"/>
      <c r="I3" s="23"/>
      <c r="J3" s="24"/>
      <c r="K3" s="23"/>
      <c r="L3" s="23"/>
      <c r="M3" s="24"/>
      <c r="N3" s="23"/>
      <c r="O3" s="23"/>
      <c r="P3" s="24"/>
      <c r="Q3" s="23"/>
      <c r="R3" s="23"/>
      <c r="S3" s="24"/>
      <c r="T3" s="23"/>
      <c r="U3" s="23"/>
      <c r="V3" s="24"/>
      <c r="W3" s="25"/>
      <c r="X3" s="2"/>
      <c r="Y3" s="56"/>
      <c r="Z3" s="2"/>
      <c r="AA3" s="63"/>
      <c r="AB3" s="71"/>
      <c r="AC3" s="68"/>
      <c r="AD3" s="63"/>
      <c r="AE3" s="71"/>
      <c r="AF3" s="68"/>
      <c r="AG3" s="63"/>
      <c r="AH3" s="71"/>
      <c r="AI3" s="68"/>
      <c r="AJ3" s="63"/>
      <c r="AK3" s="71"/>
      <c r="AL3" s="68"/>
    </row>
    <row r="4" spans="1:38" ht="64.5" customHeight="1">
      <c r="A4" s="2">
        <v>2</v>
      </c>
      <c r="B4" s="2"/>
      <c r="C4" s="23"/>
      <c r="D4" s="29"/>
      <c r="E4" s="25"/>
      <c r="F4" s="23"/>
      <c r="G4" s="24"/>
      <c r="H4" s="23"/>
      <c r="I4" s="23"/>
      <c r="J4" s="24"/>
      <c r="K4" s="23"/>
      <c r="L4" s="23"/>
      <c r="M4" s="24"/>
      <c r="N4" s="23"/>
      <c r="O4" s="23"/>
      <c r="P4" s="24"/>
      <c r="Q4" s="23"/>
      <c r="R4" s="23"/>
      <c r="S4" s="24"/>
      <c r="T4" s="23"/>
      <c r="U4" s="23"/>
      <c r="V4" s="24"/>
      <c r="W4" s="25"/>
      <c r="X4" s="2"/>
      <c r="Y4" s="56"/>
      <c r="Z4" s="2"/>
      <c r="AA4" s="63"/>
      <c r="AB4" s="71"/>
      <c r="AC4" s="68"/>
      <c r="AD4" s="63"/>
      <c r="AE4" s="71"/>
      <c r="AF4" s="68"/>
      <c r="AG4" s="63"/>
      <c r="AH4" s="71"/>
      <c r="AI4" s="68"/>
      <c r="AJ4" s="63"/>
      <c r="AK4" s="71"/>
      <c r="AL4" s="68"/>
    </row>
    <row r="5" spans="1:38" ht="64.5" customHeight="1">
      <c r="A5" s="2">
        <f>A4+1</f>
        <v>3</v>
      </c>
      <c r="B5" s="2"/>
      <c r="C5" s="23"/>
      <c r="D5" s="29"/>
      <c r="E5" s="25"/>
      <c r="F5" s="23"/>
      <c r="G5" s="24"/>
      <c r="H5" s="23"/>
      <c r="I5" s="23"/>
      <c r="J5" s="24"/>
      <c r="K5" s="23"/>
      <c r="L5" s="23"/>
      <c r="M5" s="24"/>
      <c r="N5" s="23"/>
      <c r="O5" s="23"/>
      <c r="P5" s="24"/>
      <c r="Q5" s="23"/>
      <c r="R5" s="23"/>
      <c r="S5" s="24"/>
      <c r="T5" s="23"/>
      <c r="U5" s="23"/>
      <c r="V5" s="24"/>
      <c r="W5" s="25"/>
      <c r="X5" s="2"/>
      <c r="Y5" s="56"/>
      <c r="Z5" s="2"/>
      <c r="AA5" s="63"/>
      <c r="AB5" s="71"/>
      <c r="AC5" s="68"/>
      <c r="AD5" s="63"/>
      <c r="AE5" s="71"/>
      <c r="AF5" s="68"/>
      <c r="AG5" s="63"/>
      <c r="AH5" s="71"/>
      <c r="AI5" s="68"/>
      <c r="AJ5" s="63"/>
      <c r="AK5" s="71"/>
      <c r="AL5" s="68"/>
    </row>
    <row r="6" spans="1:38" ht="64.5" customHeight="1">
      <c r="A6" s="2">
        <f>A5+1</f>
        <v>4</v>
      </c>
      <c r="B6" s="2"/>
      <c r="C6" s="23"/>
      <c r="D6" s="29"/>
      <c r="E6" s="25"/>
      <c r="F6" s="23"/>
      <c r="G6" s="24"/>
      <c r="H6" s="23"/>
      <c r="I6" s="23"/>
      <c r="J6" s="24"/>
      <c r="K6" s="23"/>
      <c r="L6" s="23"/>
      <c r="M6" s="24"/>
      <c r="N6" s="23"/>
      <c r="O6" s="23"/>
      <c r="P6" s="24"/>
      <c r="Q6" s="23"/>
      <c r="R6" s="23"/>
      <c r="S6" s="24"/>
      <c r="T6" s="23"/>
      <c r="U6" s="23"/>
      <c r="V6" s="24"/>
      <c r="W6" s="25"/>
      <c r="X6" s="2"/>
      <c r="Y6" s="56"/>
      <c r="Z6" s="2"/>
      <c r="AA6" s="63"/>
      <c r="AB6" s="71"/>
      <c r="AC6" s="68"/>
      <c r="AD6" s="63"/>
      <c r="AE6" s="71"/>
      <c r="AF6" s="68"/>
      <c r="AG6" s="63"/>
      <c r="AH6" s="71"/>
      <c r="AI6" s="68"/>
      <c r="AJ6" s="63"/>
      <c r="AK6" s="71"/>
      <c r="AL6" s="68"/>
    </row>
    <row r="7" spans="1:38" ht="64.5" customHeight="1">
      <c r="A7" s="2">
        <f>A6+1</f>
        <v>5</v>
      </c>
      <c r="B7" s="2"/>
      <c r="C7" s="23"/>
      <c r="D7" s="29"/>
      <c r="E7" s="25"/>
      <c r="F7" s="23"/>
      <c r="G7" s="24"/>
      <c r="H7" s="23"/>
      <c r="I7" s="23"/>
      <c r="J7" s="24"/>
      <c r="K7" s="23"/>
      <c r="L7" s="23"/>
      <c r="M7" s="24"/>
      <c r="N7" s="23"/>
      <c r="O7" s="23"/>
      <c r="P7" s="24"/>
      <c r="Q7" s="23"/>
      <c r="R7" s="23"/>
      <c r="S7" s="24"/>
      <c r="T7" s="23"/>
      <c r="U7" s="23"/>
      <c r="V7" s="24"/>
      <c r="W7" s="25"/>
      <c r="X7" s="2"/>
      <c r="Y7" s="56"/>
      <c r="Z7" s="2"/>
      <c r="AA7" s="63"/>
      <c r="AB7" s="71"/>
      <c r="AC7" s="68"/>
      <c r="AD7" s="63"/>
      <c r="AE7" s="71"/>
      <c r="AF7" s="68"/>
      <c r="AG7" s="63"/>
      <c r="AH7" s="71"/>
      <c r="AI7" s="68"/>
      <c r="AJ7" s="63"/>
      <c r="AK7" s="71"/>
      <c r="AL7" s="68"/>
    </row>
    <row r="8" spans="1:38" ht="64.5" customHeight="1">
      <c r="A8" s="2">
        <v>6</v>
      </c>
      <c r="B8" s="2"/>
      <c r="C8" s="23"/>
      <c r="D8" s="29"/>
      <c r="E8" s="25"/>
      <c r="F8" s="23"/>
      <c r="G8" s="24"/>
      <c r="H8" s="23"/>
      <c r="I8" s="23"/>
      <c r="J8" s="24"/>
      <c r="K8" s="23"/>
      <c r="L8" s="23"/>
      <c r="M8" s="24"/>
      <c r="N8" s="23"/>
      <c r="O8" s="23"/>
      <c r="P8" s="24"/>
      <c r="Q8" s="23"/>
      <c r="R8" s="23"/>
      <c r="S8" s="24"/>
      <c r="T8" s="23"/>
      <c r="U8" s="23"/>
      <c r="V8" s="24"/>
      <c r="W8" s="25"/>
      <c r="X8" s="2"/>
      <c r="Y8" s="56"/>
      <c r="Z8" s="2"/>
      <c r="AA8" s="63"/>
      <c r="AB8" s="71"/>
      <c r="AC8" s="68"/>
      <c r="AD8" s="63"/>
      <c r="AE8" s="71"/>
      <c r="AF8" s="68"/>
      <c r="AG8" s="63"/>
      <c r="AH8" s="71"/>
      <c r="AI8" s="68"/>
      <c r="AJ8" s="63"/>
      <c r="AK8" s="71"/>
      <c r="AL8" s="68"/>
    </row>
    <row r="9" spans="1:38" ht="84.75" customHeight="1">
      <c r="A9" s="2">
        <v>7</v>
      </c>
      <c r="B9" s="2"/>
      <c r="C9" s="23"/>
      <c r="D9" s="29"/>
      <c r="E9" s="25"/>
      <c r="F9" s="23"/>
      <c r="G9" s="24"/>
      <c r="H9" s="23"/>
      <c r="I9" s="23"/>
      <c r="J9" s="24"/>
      <c r="K9" s="23"/>
      <c r="L9" s="23"/>
      <c r="M9" s="24"/>
      <c r="N9" s="23"/>
      <c r="O9" s="23"/>
      <c r="P9" s="24"/>
      <c r="Q9" s="23"/>
      <c r="R9" s="23"/>
      <c r="S9" s="24"/>
      <c r="T9" s="23"/>
      <c r="U9" s="23"/>
      <c r="V9" s="24"/>
      <c r="W9" s="25"/>
      <c r="X9" s="2"/>
      <c r="Y9" s="56"/>
      <c r="Z9" s="2"/>
      <c r="AA9" s="63"/>
      <c r="AB9" s="71"/>
      <c r="AC9" s="68"/>
      <c r="AD9" s="63"/>
      <c r="AE9" s="71"/>
      <c r="AF9" s="68"/>
      <c r="AG9" s="63"/>
      <c r="AH9" s="71"/>
      <c r="AI9" s="68"/>
      <c r="AJ9" s="63"/>
      <c r="AK9" s="71"/>
      <c r="AL9" s="68"/>
    </row>
    <row r="10" spans="1:38" ht="64.5" customHeight="1">
      <c r="A10" s="2">
        <v>8</v>
      </c>
      <c r="B10" s="2"/>
      <c r="C10" s="23"/>
      <c r="D10" s="29"/>
      <c r="E10" s="25"/>
      <c r="F10" s="23"/>
      <c r="G10" s="24"/>
      <c r="H10" s="23"/>
      <c r="I10" s="23"/>
      <c r="J10" s="24"/>
      <c r="K10" s="23"/>
      <c r="L10" s="23"/>
      <c r="M10" s="24"/>
      <c r="N10" s="23"/>
      <c r="O10" s="23"/>
      <c r="P10" s="24"/>
      <c r="Q10" s="23"/>
      <c r="R10" s="23"/>
      <c r="S10" s="24"/>
      <c r="T10" s="23"/>
      <c r="U10" s="23"/>
      <c r="V10" s="24"/>
      <c r="W10" s="25"/>
      <c r="X10" s="2"/>
      <c r="Y10" s="56"/>
      <c r="Z10" s="2"/>
      <c r="AA10" s="69"/>
      <c r="AB10" s="72"/>
      <c r="AC10" s="68"/>
      <c r="AD10" s="69"/>
      <c r="AE10" s="72"/>
      <c r="AF10" s="68"/>
      <c r="AG10" s="69"/>
      <c r="AH10" s="72"/>
      <c r="AI10" s="68"/>
      <c r="AJ10" s="69"/>
      <c r="AK10" s="72"/>
      <c r="AL10" s="68"/>
    </row>
    <row r="11" spans="1:38" ht="64.5" customHeight="1">
      <c r="A11" s="2"/>
      <c r="B11" s="2"/>
      <c r="C11" s="23"/>
      <c r="D11" s="29"/>
      <c r="E11" s="25"/>
      <c r="F11" s="23"/>
      <c r="G11" s="24"/>
      <c r="H11" s="23"/>
      <c r="I11" s="23"/>
      <c r="J11" s="24"/>
      <c r="K11" s="23"/>
      <c r="L11" s="23"/>
      <c r="M11" s="24"/>
      <c r="N11" s="23"/>
      <c r="O11" s="23"/>
      <c r="P11" s="24"/>
      <c r="Q11" s="23"/>
      <c r="R11" s="23"/>
      <c r="S11" s="24"/>
      <c r="T11" s="23"/>
      <c r="U11" s="23"/>
      <c r="V11" s="24"/>
      <c r="W11" s="25"/>
      <c r="X11" s="2"/>
      <c r="Y11" s="56"/>
      <c r="Z11" s="2"/>
      <c r="AA11" s="86"/>
      <c r="AB11" s="87"/>
      <c r="AC11" s="88"/>
      <c r="AD11" s="86"/>
      <c r="AE11" s="87"/>
      <c r="AF11" s="88"/>
      <c r="AG11" s="86"/>
      <c r="AH11" s="87"/>
      <c r="AI11" s="88"/>
      <c r="AJ11" s="86"/>
      <c r="AK11" s="87"/>
      <c r="AL11" s="88"/>
    </row>
    <row r="12" spans="1:38" s="15" customFormat="1" ht="15">
      <c r="A12" s="22" t="s">
        <v>757</v>
      </c>
      <c r="B12" s="22"/>
      <c r="C12" s="30">
        <f>SUM(C3:C11)</f>
        <v>800</v>
      </c>
      <c r="D12" s="30">
        <f>SUM(D3:D11)</f>
        <v>800</v>
      </c>
      <c r="E12" s="30"/>
      <c r="F12" s="30"/>
      <c r="G12" s="30"/>
      <c r="H12" s="30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14"/>
      <c r="Y12" s="14"/>
      <c r="Z12" s="14"/>
      <c r="AA12" s="70"/>
      <c r="AB12" s="70"/>
      <c r="AC12" s="70"/>
      <c r="AD12" s="70"/>
      <c r="AE12" s="75"/>
      <c r="AF12" s="75"/>
      <c r="AG12" s="70"/>
      <c r="AH12" s="70"/>
      <c r="AI12" s="70"/>
      <c r="AJ12" s="70"/>
      <c r="AK12" s="70"/>
      <c r="AL12" s="70"/>
    </row>
  </sheetData>
  <sheetProtection/>
  <mergeCells count="1">
    <mergeCell ref="A1:Z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811"/>
  <sheetViews>
    <sheetView zoomScale="76" zoomScaleNormal="76" zoomScalePageLayoutView="0" workbookViewId="0" topLeftCell="A1">
      <pane ySplit="1500" topLeftCell="A31" activePane="bottomLeft" state="split"/>
      <selection pane="topLeft" activeCell="T2" sqref="T1:T16384"/>
      <selection pane="bottomLeft" activeCell="D14" sqref="D14"/>
    </sheetView>
  </sheetViews>
  <sheetFormatPr defaultColWidth="9.140625" defaultRowHeight="12.75"/>
  <cols>
    <col min="1" max="1" width="3.8515625" style="2" customWidth="1"/>
    <col min="2" max="2" width="19.00390625" style="7" customWidth="1"/>
    <col min="3" max="3" width="11.57421875" style="21" customWidth="1"/>
    <col min="4" max="4" width="16.00390625" style="21" customWidth="1"/>
    <col min="5" max="5" width="5.140625" style="21" customWidth="1"/>
    <col min="6" max="6" width="9.57421875" style="28" customWidth="1"/>
    <col min="7" max="7" width="10.140625" style="28" customWidth="1"/>
    <col min="8" max="8" width="10.57421875" style="136" customWidth="1"/>
    <col min="9" max="9" width="10.140625" style="25" customWidth="1"/>
    <col min="10" max="10" width="10.28125" style="23" customWidth="1"/>
    <col min="11" max="11" width="10.7109375" style="24" customWidth="1"/>
    <col min="12" max="12" width="11.00390625" style="23" customWidth="1"/>
    <col min="13" max="13" width="10.7109375" style="23" customWidth="1"/>
    <col min="14" max="14" width="11.00390625" style="24" customWidth="1"/>
    <col min="15" max="15" width="10.00390625" style="23" customWidth="1"/>
    <col min="16" max="16" width="10.7109375" style="23" customWidth="1"/>
    <col min="17" max="17" width="11.421875" style="24" customWidth="1"/>
    <col min="18" max="19" width="10.57421875" style="23" customWidth="1"/>
    <col min="20" max="20" width="11.00390625" style="24" customWidth="1"/>
    <col min="21" max="21" width="11.7109375" style="23" customWidth="1"/>
    <col min="22" max="22" width="9.421875" style="23" customWidth="1"/>
    <col min="23" max="23" width="8.00390625" style="23" customWidth="1"/>
    <col min="24" max="24" width="7.57421875" style="23" customWidth="1"/>
    <col min="25" max="25" width="9.28125" style="23" customWidth="1"/>
    <col min="26" max="26" width="11.28125" style="23" customWidth="1"/>
    <col min="27" max="27" width="10.8515625" style="25" customWidth="1"/>
    <col min="28" max="28" width="10.8515625" style="23" customWidth="1"/>
    <col min="29" max="29" width="10.57421875" style="35" customWidth="1"/>
    <col min="30" max="30" width="9.421875" style="35" bestFit="1" customWidth="1"/>
    <col min="31" max="31" width="13.8515625" style="58" customWidth="1"/>
    <col min="32" max="33" width="9.140625" style="64" customWidth="1"/>
    <col min="34" max="34" width="10.00390625" style="58" customWidth="1"/>
    <col min="35" max="36" width="9.140625" style="64" customWidth="1"/>
    <col min="37" max="37" width="10.00390625" style="58" customWidth="1"/>
    <col min="38" max="39" width="9.140625" style="64" customWidth="1"/>
    <col min="40" max="40" width="10.00390625" style="58" customWidth="1"/>
    <col min="41" max="42" width="9.140625" style="64" customWidth="1"/>
  </cols>
  <sheetData>
    <row r="1" spans="1:30" ht="24.75" customHeight="1">
      <c r="A1" s="337" t="s">
        <v>844</v>
      </c>
      <c r="B1" s="338"/>
      <c r="C1" s="338"/>
      <c r="D1" s="338"/>
      <c r="E1" s="338"/>
      <c r="F1" s="338"/>
      <c r="G1" s="338"/>
      <c r="H1" s="338"/>
      <c r="I1" s="338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9"/>
      <c r="Z1" s="339"/>
      <c r="AA1" s="339"/>
      <c r="AB1" s="339"/>
      <c r="AC1" s="339"/>
      <c r="AD1" s="340"/>
    </row>
    <row r="2" spans="1:42" ht="61.5" customHeight="1">
      <c r="A2" s="2" t="s">
        <v>751</v>
      </c>
      <c r="B2" s="3" t="s">
        <v>663</v>
      </c>
      <c r="C2" s="19" t="s">
        <v>598</v>
      </c>
      <c r="D2" s="19" t="s">
        <v>662</v>
      </c>
      <c r="E2" s="19"/>
      <c r="F2" s="23" t="s">
        <v>899</v>
      </c>
      <c r="G2" s="23" t="s">
        <v>714</v>
      </c>
      <c r="H2" s="29" t="s">
        <v>715</v>
      </c>
      <c r="I2" s="25" t="s">
        <v>845</v>
      </c>
      <c r="J2" s="23" t="s">
        <v>817</v>
      </c>
      <c r="K2" s="24" t="s">
        <v>818</v>
      </c>
      <c r="L2" s="23" t="s">
        <v>846</v>
      </c>
      <c r="M2" s="23" t="s">
        <v>826</v>
      </c>
      <c r="N2" s="24" t="s">
        <v>827</v>
      </c>
      <c r="O2" s="23" t="s">
        <v>847</v>
      </c>
      <c r="P2" s="23" t="s">
        <v>488</v>
      </c>
      <c r="Q2" s="24" t="s">
        <v>489</v>
      </c>
      <c r="R2" s="23" t="s">
        <v>848</v>
      </c>
      <c r="S2" s="23" t="s">
        <v>498</v>
      </c>
      <c r="T2" s="24" t="s">
        <v>499</v>
      </c>
      <c r="U2" s="23" t="s">
        <v>500</v>
      </c>
      <c r="V2" s="23" t="s">
        <v>505</v>
      </c>
      <c r="W2" s="24" t="s">
        <v>506</v>
      </c>
      <c r="X2" s="23" t="s">
        <v>507</v>
      </c>
      <c r="Y2" s="23" t="s">
        <v>517</v>
      </c>
      <c r="Z2" s="24" t="s">
        <v>518</v>
      </c>
      <c r="AA2" s="25" t="s">
        <v>519</v>
      </c>
      <c r="AB2" s="23" t="s">
        <v>532</v>
      </c>
      <c r="AC2" s="38" t="s">
        <v>533</v>
      </c>
      <c r="AD2" s="35" t="s">
        <v>534</v>
      </c>
      <c r="AE2" s="35" t="s">
        <v>492</v>
      </c>
      <c r="AF2" s="36" t="s">
        <v>493</v>
      </c>
      <c r="AG2" s="35" t="s">
        <v>495</v>
      </c>
      <c r="AH2" s="35" t="s">
        <v>539</v>
      </c>
      <c r="AI2" s="36" t="s">
        <v>540</v>
      </c>
      <c r="AJ2" s="35" t="s">
        <v>541</v>
      </c>
      <c r="AK2" s="35" t="s">
        <v>779</v>
      </c>
      <c r="AL2" s="36" t="s">
        <v>780</v>
      </c>
      <c r="AM2" s="35" t="s">
        <v>781</v>
      </c>
      <c r="AN2" s="35" t="s">
        <v>556</v>
      </c>
      <c r="AO2" s="36" t="s">
        <v>557</v>
      </c>
      <c r="AP2" s="35" t="s">
        <v>558</v>
      </c>
    </row>
    <row r="3" spans="1:42" s="110" customFormat="1" ht="46.5" customHeight="1">
      <c r="A3" s="103">
        <v>1</v>
      </c>
      <c r="B3" s="108" t="s">
        <v>473</v>
      </c>
      <c r="C3" s="105" t="s">
        <v>806</v>
      </c>
      <c r="D3" s="105" t="s">
        <v>674</v>
      </c>
      <c r="E3" s="105">
        <v>18.3</v>
      </c>
      <c r="F3" s="106">
        <v>0</v>
      </c>
      <c r="G3" s="106">
        <v>1881.75</v>
      </c>
      <c r="H3" s="29">
        <v>1568</v>
      </c>
      <c r="I3" s="107">
        <f aca="true" t="shared" si="0" ref="I3:I10">F3+G3-H3</f>
        <v>313.75</v>
      </c>
      <c r="J3" s="106">
        <v>1881.75</v>
      </c>
      <c r="K3" s="24">
        <v>1568</v>
      </c>
      <c r="L3" s="106">
        <f>I3+J3-K3</f>
        <v>627.5</v>
      </c>
      <c r="M3" s="106">
        <v>1881.75</v>
      </c>
      <c r="N3" s="24">
        <v>2509.25</v>
      </c>
      <c r="O3" s="106">
        <f>L3+M3-N3</f>
        <v>0</v>
      </c>
      <c r="P3" s="106">
        <v>1881.75</v>
      </c>
      <c r="Q3" s="24">
        <v>1881.75</v>
      </c>
      <c r="R3" s="106">
        <f>O3+P3-Q3</f>
        <v>0</v>
      </c>
      <c r="S3" s="106"/>
      <c r="T3" s="24"/>
      <c r="U3" s="106">
        <f aca="true" t="shared" si="1" ref="U3:U15">R3+S3-T3</f>
        <v>0</v>
      </c>
      <c r="V3" s="106"/>
      <c r="W3" s="106"/>
      <c r="X3" s="106"/>
      <c r="Y3" s="106"/>
      <c r="Z3" s="106"/>
      <c r="AA3" s="107"/>
      <c r="AB3" s="106"/>
      <c r="AC3" s="98"/>
      <c r="AD3" s="98"/>
      <c r="AE3" s="98"/>
      <c r="AF3" s="98"/>
      <c r="AG3" s="109"/>
      <c r="AH3" s="98"/>
      <c r="AI3" s="98"/>
      <c r="AJ3" s="109"/>
      <c r="AK3" s="98"/>
      <c r="AL3" s="98"/>
      <c r="AM3" s="109"/>
      <c r="AN3" s="98"/>
      <c r="AO3" s="98"/>
      <c r="AP3" s="109"/>
    </row>
    <row r="4" spans="1:42" s="110" customFormat="1" ht="56.25" customHeight="1">
      <c r="A4" s="103">
        <v>2</v>
      </c>
      <c r="B4" s="112" t="s">
        <v>474</v>
      </c>
      <c r="C4" s="105" t="s">
        <v>675</v>
      </c>
      <c r="D4" s="105" t="s">
        <v>676</v>
      </c>
      <c r="E4" s="105">
        <v>278.8</v>
      </c>
      <c r="F4" s="106">
        <v>0</v>
      </c>
      <c r="G4" s="106">
        <v>25370.8</v>
      </c>
      <c r="H4" s="29">
        <v>25370.8</v>
      </c>
      <c r="I4" s="107">
        <f t="shared" si="0"/>
        <v>0</v>
      </c>
      <c r="J4" s="106">
        <v>25370.8</v>
      </c>
      <c r="K4" s="24">
        <v>25370.8</v>
      </c>
      <c r="L4" s="106">
        <f aca="true" t="shared" si="2" ref="L4:L41">I4+J4-K4</f>
        <v>0</v>
      </c>
      <c r="M4" s="106">
        <v>25370.8</v>
      </c>
      <c r="N4" s="24">
        <v>25370.8</v>
      </c>
      <c r="O4" s="106">
        <f aca="true" t="shared" si="3" ref="O4:O41">L4+M4-N4</f>
        <v>0</v>
      </c>
      <c r="P4" s="106">
        <v>25370.8</v>
      </c>
      <c r="Q4" s="24">
        <v>25370.8</v>
      </c>
      <c r="R4" s="106">
        <f aca="true" t="shared" si="4" ref="R4:R41">O4+P4-Q4</f>
        <v>0</v>
      </c>
      <c r="S4" s="106"/>
      <c r="T4" s="24">
        <v>25370.8</v>
      </c>
      <c r="U4" s="106">
        <f t="shared" si="1"/>
        <v>-25370.8</v>
      </c>
      <c r="V4" s="106"/>
      <c r="W4" s="106"/>
      <c r="X4" s="106"/>
      <c r="Y4" s="106"/>
      <c r="Z4" s="106"/>
      <c r="AA4" s="107"/>
      <c r="AB4" s="106"/>
      <c r="AC4" s="98"/>
      <c r="AD4" s="98"/>
      <c r="AE4" s="98"/>
      <c r="AF4" s="99"/>
      <c r="AG4" s="109"/>
      <c r="AH4" s="98"/>
      <c r="AI4" s="99"/>
      <c r="AJ4" s="109"/>
      <c r="AK4" s="98"/>
      <c r="AL4" s="99"/>
      <c r="AM4" s="109"/>
      <c r="AN4" s="98"/>
      <c r="AO4" s="99"/>
      <c r="AP4" s="109"/>
    </row>
    <row r="5" spans="1:42" s="110" customFormat="1" ht="36">
      <c r="A5" s="103">
        <v>3</v>
      </c>
      <c r="B5" s="112" t="s">
        <v>681</v>
      </c>
      <c r="C5" s="105" t="s">
        <v>800</v>
      </c>
      <c r="D5" s="105" t="s">
        <v>682</v>
      </c>
      <c r="E5" s="105">
        <v>81</v>
      </c>
      <c r="F5" s="106">
        <v>0</v>
      </c>
      <c r="G5" s="106">
        <v>7229.3</v>
      </c>
      <c r="H5" s="29">
        <v>7229.3</v>
      </c>
      <c r="I5" s="107">
        <f t="shared" si="0"/>
        <v>0</v>
      </c>
      <c r="J5" s="106">
        <v>7229.3</v>
      </c>
      <c r="K5" s="24">
        <v>7229.3</v>
      </c>
      <c r="L5" s="106">
        <f t="shared" si="2"/>
        <v>0</v>
      </c>
      <c r="M5" s="106">
        <v>7229.3</v>
      </c>
      <c r="N5" s="24">
        <v>7229.3</v>
      </c>
      <c r="O5" s="106">
        <f t="shared" si="3"/>
        <v>0</v>
      </c>
      <c r="P5" s="106">
        <v>7229.3</v>
      </c>
      <c r="Q5" s="24">
        <v>7229.3</v>
      </c>
      <c r="R5" s="106">
        <f t="shared" si="4"/>
        <v>0</v>
      </c>
      <c r="S5" s="106"/>
      <c r="T5" s="24"/>
      <c r="U5" s="106">
        <f t="shared" si="1"/>
        <v>0</v>
      </c>
      <c r="V5" s="106"/>
      <c r="W5" s="106"/>
      <c r="X5" s="106"/>
      <c r="Y5" s="106"/>
      <c r="Z5" s="106"/>
      <c r="AA5" s="107"/>
      <c r="AB5" s="106"/>
      <c r="AC5" s="98"/>
      <c r="AD5" s="98"/>
      <c r="AE5" s="98"/>
      <c r="AF5" s="98"/>
      <c r="AG5" s="109"/>
      <c r="AH5" s="98"/>
      <c r="AI5" s="98"/>
      <c r="AJ5" s="109"/>
      <c r="AK5" s="98"/>
      <c r="AL5" s="98"/>
      <c r="AM5" s="109"/>
      <c r="AN5" s="98"/>
      <c r="AO5" s="98"/>
      <c r="AP5" s="109"/>
    </row>
    <row r="6" spans="1:42" s="110" customFormat="1" ht="39.75" customHeight="1">
      <c r="A6" s="103">
        <v>4</v>
      </c>
      <c r="B6" s="108" t="s">
        <v>485</v>
      </c>
      <c r="C6" s="105" t="s">
        <v>823</v>
      </c>
      <c r="D6" s="105" t="s">
        <v>683</v>
      </c>
      <c r="E6" s="105">
        <v>25.9</v>
      </c>
      <c r="F6" s="106">
        <v>0</v>
      </c>
      <c r="G6" s="106">
        <v>2719.5</v>
      </c>
      <c r="H6" s="29">
        <v>2719.5</v>
      </c>
      <c r="I6" s="107">
        <f t="shared" si="0"/>
        <v>0</v>
      </c>
      <c r="J6" s="106">
        <v>2719.5</v>
      </c>
      <c r="K6" s="24">
        <v>0</v>
      </c>
      <c r="L6" s="106">
        <f t="shared" si="2"/>
        <v>2719.5</v>
      </c>
      <c r="M6" s="106">
        <v>2719.5</v>
      </c>
      <c r="N6" s="24">
        <f>2719.5+2719.5</f>
        <v>5439</v>
      </c>
      <c r="O6" s="106">
        <f t="shared" si="3"/>
        <v>0</v>
      </c>
      <c r="P6" s="106">
        <v>2719.5</v>
      </c>
      <c r="Q6" s="24">
        <v>2719.5</v>
      </c>
      <c r="R6" s="106">
        <f t="shared" si="4"/>
        <v>0</v>
      </c>
      <c r="S6" s="106"/>
      <c r="T6" s="24"/>
      <c r="U6" s="106">
        <f t="shared" si="1"/>
        <v>0</v>
      </c>
      <c r="V6" s="106"/>
      <c r="W6" s="106"/>
      <c r="X6" s="106"/>
      <c r="Y6" s="106"/>
      <c r="Z6" s="106"/>
      <c r="AA6" s="107"/>
      <c r="AB6" s="106"/>
      <c r="AC6" s="98"/>
      <c r="AD6" s="98"/>
      <c r="AE6" s="98"/>
      <c r="AF6" s="113"/>
      <c r="AG6" s="98"/>
      <c r="AH6" s="98"/>
      <c r="AI6" s="113"/>
      <c r="AJ6" s="98"/>
      <c r="AK6" s="98"/>
      <c r="AL6" s="98"/>
      <c r="AM6" s="98"/>
      <c r="AN6" s="98"/>
      <c r="AO6" s="98"/>
      <c r="AP6" s="98"/>
    </row>
    <row r="7" spans="1:42" s="110" customFormat="1" ht="47.25" customHeight="1">
      <c r="A7" s="103">
        <v>5</v>
      </c>
      <c r="B7" s="112" t="s">
        <v>511</v>
      </c>
      <c r="C7" s="105" t="s">
        <v>512</v>
      </c>
      <c r="D7" s="105" t="s">
        <v>513</v>
      </c>
      <c r="E7" s="105">
        <v>42</v>
      </c>
      <c r="F7" s="106">
        <v>8257</v>
      </c>
      <c r="G7" s="106">
        <v>4095</v>
      </c>
      <c r="H7" s="29">
        <v>0</v>
      </c>
      <c r="I7" s="107">
        <f t="shared" si="0"/>
        <v>12352</v>
      </c>
      <c r="J7" s="106">
        <v>4095</v>
      </c>
      <c r="K7" s="24">
        <v>0</v>
      </c>
      <c r="L7" s="106">
        <f t="shared" si="2"/>
        <v>16447</v>
      </c>
      <c r="M7" s="106">
        <v>4095</v>
      </c>
      <c r="N7" s="24">
        <v>0</v>
      </c>
      <c r="O7" s="252">
        <f t="shared" si="3"/>
        <v>20542</v>
      </c>
      <c r="P7" s="106"/>
      <c r="Q7" s="24"/>
      <c r="R7" s="106">
        <f t="shared" si="4"/>
        <v>20542</v>
      </c>
      <c r="S7" s="106"/>
      <c r="T7" s="24"/>
      <c r="U7" s="106">
        <f t="shared" si="1"/>
        <v>20542</v>
      </c>
      <c r="V7" s="106"/>
      <c r="W7" s="106"/>
      <c r="X7" s="106"/>
      <c r="Y7" s="106"/>
      <c r="Z7" s="106"/>
      <c r="AA7" s="107"/>
      <c r="AB7" s="106"/>
      <c r="AC7" s="98"/>
      <c r="AD7" s="98"/>
      <c r="AE7" s="98"/>
      <c r="AF7" s="113"/>
      <c r="AG7" s="109"/>
      <c r="AH7" s="98"/>
      <c r="AI7" s="113"/>
      <c r="AJ7" s="109"/>
      <c r="AK7" s="98"/>
      <c r="AL7" s="113"/>
      <c r="AM7" s="109"/>
      <c r="AN7" s="98"/>
      <c r="AO7" s="113"/>
      <c r="AP7" s="109"/>
    </row>
    <row r="8" spans="1:42" s="110" customFormat="1" ht="48" customHeight="1">
      <c r="A8" s="103">
        <v>6</v>
      </c>
      <c r="B8" s="112" t="s">
        <v>475</v>
      </c>
      <c r="C8" s="105" t="s">
        <v>801</v>
      </c>
      <c r="D8" s="105" t="s">
        <v>684</v>
      </c>
      <c r="E8" s="105">
        <v>18.5</v>
      </c>
      <c r="F8" s="106">
        <v>0</v>
      </c>
      <c r="G8" s="106">
        <v>1942.5</v>
      </c>
      <c r="H8" s="29">
        <v>3885</v>
      </c>
      <c r="I8" s="107">
        <f t="shared" si="0"/>
        <v>-1942.5</v>
      </c>
      <c r="J8" s="106">
        <v>1942.5</v>
      </c>
      <c r="K8" s="24">
        <v>0</v>
      </c>
      <c r="L8" s="106">
        <f t="shared" si="2"/>
        <v>0</v>
      </c>
      <c r="M8" s="106">
        <v>1942.5</v>
      </c>
      <c r="N8" s="24">
        <v>1942.5</v>
      </c>
      <c r="O8" s="106">
        <f t="shared" si="3"/>
        <v>0</v>
      </c>
      <c r="P8" s="106">
        <v>1942.5</v>
      </c>
      <c r="Q8" s="24">
        <v>1942.5</v>
      </c>
      <c r="R8" s="106">
        <f t="shared" si="4"/>
        <v>0</v>
      </c>
      <c r="S8" s="106"/>
      <c r="T8" s="24"/>
      <c r="U8" s="106">
        <f t="shared" si="1"/>
        <v>0</v>
      </c>
      <c r="V8" s="106"/>
      <c r="W8" s="106"/>
      <c r="X8" s="106"/>
      <c r="Y8" s="106"/>
      <c r="Z8" s="106"/>
      <c r="AA8" s="107"/>
      <c r="AB8" s="106"/>
      <c r="AC8" s="98"/>
      <c r="AD8" s="98"/>
      <c r="AE8" s="98"/>
      <c r="AF8" s="99"/>
      <c r="AG8" s="109"/>
      <c r="AH8" s="98"/>
      <c r="AI8" s="99"/>
      <c r="AJ8" s="109"/>
      <c r="AK8" s="98"/>
      <c r="AL8" s="99"/>
      <c r="AM8" s="109"/>
      <c r="AN8" s="98"/>
      <c r="AO8" s="99"/>
      <c r="AP8" s="109"/>
    </row>
    <row r="9" spans="1:42" s="110" customFormat="1" ht="48" customHeight="1">
      <c r="A9" s="103">
        <v>7</v>
      </c>
      <c r="B9" s="112" t="s">
        <v>514</v>
      </c>
      <c r="C9" s="105" t="s">
        <v>515</v>
      </c>
      <c r="D9" s="105" t="s">
        <v>516</v>
      </c>
      <c r="E9" s="105">
        <v>14.6</v>
      </c>
      <c r="F9" s="106">
        <v>0</v>
      </c>
      <c r="G9" s="106">
        <v>1533</v>
      </c>
      <c r="H9" s="29">
        <v>1533</v>
      </c>
      <c r="I9" s="107">
        <f t="shared" si="0"/>
        <v>0</v>
      </c>
      <c r="J9" s="106">
        <v>1533</v>
      </c>
      <c r="K9" s="24">
        <v>1533</v>
      </c>
      <c r="L9" s="106">
        <f t="shared" si="2"/>
        <v>0</v>
      </c>
      <c r="M9" s="106">
        <v>1533</v>
      </c>
      <c r="N9" s="24">
        <v>1533</v>
      </c>
      <c r="O9" s="106">
        <f t="shared" si="3"/>
        <v>0</v>
      </c>
      <c r="P9" s="106">
        <v>1533</v>
      </c>
      <c r="Q9" s="24"/>
      <c r="R9" s="106">
        <f t="shared" si="4"/>
        <v>1533</v>
      </c>
      <c r="S9" s="106"/>
      <c r="T9" s="24"/>
      <c r="U9" s="106">
        <f t="shared" si="1"/>
        <v>1533</v>
      </c>
      <c r="V9" s="106"/>
      <c r="W9" s="106"/>
      <c r="X9" s="106"/>
      <c r="Y9" s="106"/>
      <c r="Z9" s="106"/>
      <c r="AA9" s="107"/>
      <c r="AB9" s="106"/>
      <c r="AC9" s="98"/>
      <c r="AD9" s="98"/>
      <c r="AE9" s="98"/>
      <c r="AF9" s="99"/>
      <c r="AG9" s="109"/>
      <c r="AH9" s="98"/>
      <c r="AI9" s="99"/>
      <c r="AJ9" s="109"/>
      <c r="AK9" s="98"/>
      <c r="AL9" s="99"/>
      <c r="AM9" s="109"/>
      <c r="AN9" s="98"/>
      <c r="AO9" s="99"/>
      <c r="AP9" s="109"/>
    </row>
    <row r="10" spans="1:42" s="110" customFormat="1" ht="51.75" customHeight="1">
      <c r="A10" s="103">
        <v>8</v>
      </c>
      <c r="B10" s="104" t="s">
        <v>702</v>
      </c>
      <c r="C10" s="105" t="s">
        <v>566</v>
      </c>
      <c r="D10" s="105" t="s">
        <v>567</v>
      </c>
      <c r="E10" s="105">
        <v>26.3</v>
      </c>
      <c r="F10" s="106">
        <v>0</v>
      </c>
      <c r="G10" s="106">
        <v>2034.31</v>
      </c>
      <c r="H10" s="29">
        <v>1695</v>
      </c>
      <c r="I10" s="107">
        <f t="shared" si="0"/>
        <v>339.30999999999995</v>
      </c>
      <c r="J10" s="106">
        <v>2034.31</v>
      </c>
      <c r="K10" s="24">
        <v>915</v>
      </c>
      <c r="L10" s="106">
        <f t="shared" si="2"/>
        <v>1458.62</v>
      </c>
      <c r="M10" s="106">
        <v>2034.31</v>
      </c>
      <c r="N10" s="24">
        <v>1695</v>
      </c>
      <c r="O10" s="106">
        <f t="shared" si="3"/>
        <v>1797.9299999999998</v>
      </c>
      <c r="P10" s="106">
        <v>1695</v>
      </c>
      <c r="Q10" s="24"/>
      <c r="R10" s="106">
        <f t="shared" si="4"/>
        <v>3492.93</v>
      </c>
      <c r="S10" s="106"/>
      <c r="T10" s="24"/>
      <c r="U10" s="106">
        <f t="shared" si="1"/>
        <v>3492.93</v>
      </c>
      <c r="V10" s="106"/>
      <c r="W10" s="106"/>
      <c r="X10" s="106"/>
      <c r="Y10" s="106"/>
      <c r="Z10" s="106"/>
      <c r="AA10" s="107"/>
      <c r="AB10" s="106"/>
      <c r="AC10" s="98"/>
      <c r="AD10" s="98"/>
      <c r="AE10" s="98"/>
      <c r="AF10" s="113"/>
      <c r="AG10" s="109"/>
      <c r="AH10" s="98"/>
      <c r="AI10" s="113"/>
      <c r="AJ10" s="109"/>
      <c r="AK10" s="98"/>
      <c r="AL10" s="113"/>
      <c r="AM10" s="109"/>
      <c r="AN10" s="98"/>
      <c r="AO10" s="113"/>
      <c r="AP10" s="109"/>
    </row>
    <row r="11" spans="1:42" s="110" customFormat="1" ht="60">
      <c r="A11" s="103">
        <v>9</v>
      </c>
      <c r="B11" s="104" t="s">
        <v>560</v>
      </c>
      <c r="C11" s="105" t="s">
        <v>568</v>
      </c>
      <c r="D11" s="105" t="s">
        <v>569</v>
      </c>
      <c r="E11" s="105">
        <v>13.6</v>
      </c>
      <c r="F11" s="106">
        <v>0</v>
      </c>
      <c r="G11" s="106">
        <v>1051.96</v>
      </c>
      <c r="H11" s="29">
        <v>0</v>
      </c>
      <c r="I11" s="107">
        <f aca="true" t="shared" si="5" ref="I11:I41">F11+G11-H11</f>
        <v>1051.96</v>
      </c>
      <c r="J11" s="106">
        <v>1081.96</v>
      </c>
      <c r="K11" s="24">
        <v>0</v>
      </c>
      <c r="L11" s="106">
        <f t="shared" si="2"/>
        <v>2133.92</v>
      </c>
      <c r="M11" s="106">
        <v>1051</v>
      </c>
      <c r="N11" s="24">
        <v>0</v>
      </c>
      <c r="O11" s="106">
        <f t="shared" si="3"/>
        <v>3184.92</v>
      </c>
      <c r="P11" s="106">
        <v>1051</v>
      </c>
      <c r="Q11" s="24"/>
      <c r="R11" s="106">
        <f t="shared" si="4"/>
        <v>4235.92</v>
      </c>
      <c r="S11" s="106"/>
      <c r="T11" s="24"/>
      <c r="U11" s="106">
        <f t="shared" si="1"/>
        <v>4235.92</v>
      </c>
      <c r="V11" s="106"/>
      <c r="W11" s="106"/>
      <c r="X11" s="106"/>
      <c r="Y11" s="106"/>
      <c r="Z11" s="106"/>
      <c r="AA11" s="107"/>
      <c r="AB11" s="106"/>
      <c r="AC11" s="98"/>
      <c r="AD11" s="98"/>
      <c r="AE11" s="98"/>
      <c r="AF11" s="98"/>
      <c r="AG11" s="109"/>
      <c r="AH11" s="98"/>
      <c r="AI11" s="98"/>
      <c r="AJ11" s="109"/>
      <c r="AK11" s="98"/>
      <c r="AL11" s="98"/>
      <c r="AM11" s="109"/>
      <c r="AN11" s="98"/>
      <c r="AO11" s="98"/>
      <c r="AP11" s="109"/>
    </row>
    <row r="12" spans="1:51" s="143" customFormat="1" ht="45.75" customHeight="1">
      <c r="A12" s="137">
        <v>10</v>
      </c>
      <c r="B12" s="138" t="s">
        <v>939</v>
      </c>
      <c r="C12" s="105" t="s">
        <v>570</v>
      </c>
      <c r="D12" s="105" t="s">
        <v>571</v>
      </c>
      <c r="E12" s="105">
        <v>29.1</v>
      </c>
      <c r="F12" s="106">
        <v>0</v>
      </c>
      <c r="G12" s="106">
        <v>2934</v>
      </c>
      <c r="H12" s="29">
        <v>2934</v>
      </c>
      <c r="I12" s="107">
        <f t="shared" si="5"/>
        <v>0</v>
      </c>
      <c r="J12" s="106">
        <v>2934</v>
      </c>
      <c r="K12" s="24">
        <v>2934</v>
      </c>
      <c r="L12" s="106">
        <f t="shared" si="2"/>
        <v>0</v>
      </c>
      <c r="M12" s="106">
        <v>2934</v>
      </c>
      <c r="N12" s="24">
        <v>2934</v>
      </c>
      <c r="O12" s="106">
        <f t="shared" si="3"/>
        <v>0</v>
      </c>
      <c r="P12" s="106">
        <v>0</v>
      </c>
      <c r="Q12" s="24">
        <v>0</v>
      </c>
      <c r="R12" s="106">
        <f t="shared" si="4"/>
        <v>0</v>
      </c>
      <c r="S12" s="106"/>
      <c r="T12" s="24">
        <v>2934</v>
      </c>
      <c r="U12" s="106">
        <f t="shared" si="1"/>
        <v>-2934</v>
      </c>
      <c r="V12" s="106"/>
      <c r="W12" s="106"/>
      <c r="X12" s="106"/>
      <c r="Y12" s="106"/>
      <c r="Z12" s="106"/>
      <c r="AA12" s="107"/>
      <c r="AB12" s="106"/>
      <c r="AC12" s="98"/>
      <c r="AD12" s="98"/>
      <c r="AE12" s="98"/>
      <c r="AF12" s="99"/>
      <c r="AG12" s="109"/>
      <c r="AH12" s="98"/>
      <c r="AI12" s="99"/>
      <c r="AJ12" s="109"/>
      <c r="AK12" s="98"/>
      <c r="AL12" s="99"/>
      <c r="AM12" s="109"/>
      <c r="AN12" s="98"/>
      <c r="AO12" s="99"/>
      <c r="AP12" s="109"/>
      <c r="AQ12" s="110"/>
      <c r="AR12" s="110"/>
      <c r="AS12" s="110"/>
      <c r="AT12" s="110"/>
      <c r="AU12" s="110"/>
      <c r="AV12" s="110"/>
      <c r="AW12" s="110"/>
      <c r="AX12" s="110"/>
      <c r="AY12" s="110"/>
    </row>
    <row r="13" spans="1:42" s="110" customFormat="1" ht="46.5" customHeight="1">
      <c r="A13" s="103">
        <v>11</v>
      </c>
      <c r="B13" s="112" t="s">
        <v>923</v>
      </c>
      <c r="C13" s="105" t="s">
        <v>687</v>
      </c>
      <c r="D13" s="105" t="s">
        <v>686</v>
      </c>
      <c r="E13" s="105"/>
      <c r="F13" s="106">
        <v>1206.9</v>
      </c>
      <c r="G13" s="106">
        <v>28068</v>
      </c>
      <c r="H13" s="29">
        <v>28068</v>
      </c>
      <c r="I13" s="107">
        <f t="shared" si="5"/>
        <v>1206.9000000000015</v>
      </c>
      <c r="J13" s="106">
        <v>28068</v>
      </c>
      <c r="K13" s="24">
        <v>28068</v>
      </c>
      <c r="L13" s="106">
        <f t="shared" si="2"/>
        <v>1206.9000000000015</v>
      </c>
      <c r="M13" s="106">
        <v>28068</v>
      </c>
      <c r="N13" s="24">
        <v>28068</v>
      </c>
      <c r="O13" s="106">
        <f t="shared" si="3"/>
        <v>1206.9000000000015</v>
      </c>
      <c r="P13" s="106">
        <v>28068</v>
      </c>
      <c r="Q13" s="24">
        <v>28068</v>
      </c>
      <c r="R13" s="106">
        <f t="shared" si="4"/>
        <v>1206.9000000000015</v>
      </c>
      <c r="S13" s="106"/>
      <c r="T13" s="24"/>
      <c r="U13" s="106">
        <f t="shared" si="1"/>
        <v>1206.9000000000015</v>
      </c>
      <c r="V13" s="106"/>
      <c r="W13" s="106"/>
      <c r="X13" s="106"/>
      <c r="Y13" s="106"/>
      <c r="Z13" s="106"/>
      <c r="AA13" s="107"/>
      <c r="AB13" s="106"/>
      <c r="AC13" s="98"/>
      <c r="AD13" s="98"/>
      <c r="AE13" s="98"/>
      <c r="AF13" s="98"/>
      <c r="AG13" s="109"/>
      <c r="AH13" s="98"/>
      <c r="AI13" s="98"/>
      <c r="AJ13" s="109"/>
      <c r="AK13" s="98"/>
      <c r="AL13" s="98"/>
      <c r="AM13" s="109"/>
      <c r="AN13" s="98"/>
      <c r="AO13" s="98"/>
      <c r="AP13" s="109"/>
    </row>
    <row r="14" spans="1:42" s="284" customFormat="1" ht="43.5" customHeight="1">
      <c r="A14" s="276">
        <v>12</v>
      </c>
      <c r="B14" s="277" t="s">
        <v>573</v>
      </c>
      <c r="C14" s="285" t="s">
        <v>564</v>
      </c>
      <c r="D14" s="278" t="s">
        <v>574</v>
      </c>
      <c r="E14" s="278">
        <v>49.3</v>
      </c>
      <c r="F14" s="279">
        <v>-672</v>
      </c>
      <c r="G14" s="279">
        <v>4386.2</v>
      </c>
      <c r="H14" s="280">
        <v>4386.2</v>
      </c>
      <c r="I14" s="280">
        <f t="shared" si="5"/>
        <v>-672</v>
      </c>
      <c r="J14" s="279">
        <v>4386.2</v>
      </c>
      <c r="K14" s="279">
        <v>4386.2</v>
      </c>
      <c r="L14" s="279">
        <f t="shared" si="2"/>
        <v>-672</v>
      </c>
      <c r="M14" s="279">
        <v>4386.2</v>
      </c>
      <c r="N14" s="279">
        <v>4386.2</v>
      </c>
      <c r="O14" s="279">
        <f t="shared" si="3"/>
        <v>-672</v>
      </c>
      <c r="P14" s="279">
        <v>4386.2</v>
      </c>
      <c r="Q14" s="279">
        <v>4386.2</v>
      </c>
      <c r="R14" s="279">
        <f t="shared" si="4"/>
        <v>-672</v>
      </c>
      <c r="S14" s="279"/>
      <c r="T14" s="279">
        <v>3714.2</v>
      </c>
      <c r="U14" s="279">
        <v>0</v>
      </c>
      <c r="V14" s="279"/>
      <c r="W14" s="279"/>
      <c r="X14" s="279"/>
      <c r="Y14" s="279"/>
      <c r="Z14" s="279"/>
      <c r="AA14" s="280"/>
      <c r="AB14" s="279"/>
      <c r="AC14" s="281"/>
      <c r="AD14" s="281"/>
      <c r="AE14" s="281"/>
      <c r="AF14" s="282"/>
      <c r="AG14" s="283"/>
      <c r="AH14" s="281"/>
      <c r="AI14" s="282"/>
      <c r="AJ14" s="283"/>
      <c r="AK14" s="281"/>
      <c r="AL14" s="282"/>
      <c r="AM14" s="283"/>
      <c r="AN14" s="281"/>
      <c r="AO14" s="282"/>
      <c r="AP14" s="283"/>
    </row>
    <row r="15" spans="1:42" s="110" customFormat="1" ht="46.5" customHeight="1">
      <c r="A15" s="103">
        <v>13</v>
      </c>
      <c r="B15" s="112" t="s">
        <v>476</v>
      </c>
      <c r="C15" s="105" t="s">
        <v>807</v>
      </c>
      <c r="D15" s="105" t="s">
        <v>756</v>
      </c>
      <c r="E15" s="105">
        <v>122.3</v>
      </c>
      <c r="F15" s="106">
        <v>0</v>
      </c>
      <c r="G15" s="106">
        <v>10089.75</v>
      </c>
      <c r="H15" s="29">
        <v>10089.75</v>
      </c>
      <c r="I15" s="107">
        <f t="shared" si="5"/>
        <v>0</v>
      </c>
      <c r="J15" s="106">
        <v>10089.75</v>
      </c>
      <c r="K15" s="24">
        <v>8408</v>
      </c>
      <c r="L15" s="106">
        <f t="shared" si="2"/>
        <v>1681.75</v>
      </c>
      <c r="M15" s="106">
        <v>10089.75</v>
      </c>
      <c r="N15" s="24">
        <v>10089.75</v>
      </c>
      <c r="O15" s="106">
        <f t="shared" si="3"/>
        <v>1681.75</v>
      </c>
      <c r="P15" s="106">
        <v>10089.75</v>
      </c>
      <c r="Q15" s="24"/>
      <c r="R15" s="106">
        <f t="shared" si="4"/>
        <v>11771.5</v>
      </c>
      <c r="S15" s="106"/>
      <c r="T15" s="24"/>
      <c r="U15" s="106">
        <f t="shared" si="1"/>
        <v>11771.5</v>
      </c>
      <c r="V15" s="106"/>
      <c r="W15" s="106"/>
      <c r="X15" s="106"/>
      <c r="Y15" s="106"/>
      <c r="Z15" s="106"/>
      <c r="AA15" s="107"/>
      <c r="AB15" s="106"/>
      <c r="AC15" s="98"/>
      <c r="AD15" s="98"/>
      <c r="AE15" s="98"/>
      <c r="AF15" s="113"/>
      <c r="AG15" s="109"/>
      <c r="AH15" s="98"/>
      <c r="AI15" s="113"/>
      <c r="AJ15" s="109"/>
      <c r="AK15" s="98"/>
      <c r="AL15" s="113"/>
      <c r="AM15" s="109"/>
      <c r="AN15" s="98"/>
      <c r="AO15" s="113"/>
      <c r="AP15" s="109"/>
    </row>
    <row r="16" spans="1:42" s="110" customFormat="1" ht="50.25" customHeight="1">
      <c r="A16" s="103">
        <v>14</v>
      </c>
      <c r="B16" s="124" t="s">
        <v>477</v>
      </c>
      <c r="C16" s="105" t="s">
        <v>802</v>
      </c>
      <c r="D16" s="105" t="s">
        <v>688</v>
      </c>
      <c r="E16" s="105">
        <v>41.7</v>
      </c>
      <c r="F16" s="106">
        <v>0</v>
      </c>
      <c r="G16" s="106">
        <v>5365.5</v>
      </c>
      <c r="H16" s="29">
        <v>5365.5</v>
      </c>
      <c r="I16" s="107">
        <f t="shared" si="5"/>
        <v>0</v>
      </c>
      <c r="J16" s="106">
        <v>5365.5</v>
      </c>
      <c r="K16" s="24">
        <v>5365.5</v>
      </c>
      <c r="L16" s="106">
        <f t="shared" si="2"/>
        <v>0</v>
      </c>
      <c r="M16" s="106">
        <v>5365.5</v>
      </c>
      <c r="N16" s="24">
        <v>5365.5</v>
      </c>
      <c r="O16" s="106">
        <f t="shared" si="3"/>
        <v>0</v>
      </c>
      <c r="P16" s="106">
        <v>5365.5</v>
      </c>
      <c r="Q16" s="24">
        <v>5365.5</v>
      </c>
      <c r="R16" s="106">
        <f>O16+P16-Q16</f>
        <v>0</v>
      </c>
      <c r="S16" s="106"/>
      <c r="T16" s="24">
        <v>5365</v>
      </c>
      <c r="U16" s="106">
        <f>R16+S16-T16</f>
        <v>-5365</v>
      </c>
      <c r="V16" s="106"/>
      <c r="W16" s="106"/>
      <c r="X16" s="106"/>
      <c r="Y16" s="106"/>
      <c r="Z16" s="106"/>
      <c r="AA16" s="107"/>
      <c r="AB16" s="106"/>
      <c r="AC16" s="98"/>
      <c r="AD16" s="98"/>
      <c r="AE16" s="98"/>
      <c r="AF16" s="98"/>
      <c r="AG16" s="109"/>
      <c r="AH16" s="98"/>
      <c r="AI16" s="98"/>
      <c r="AJ16" s="109"/>
      <c r="AK16" s="98"/>
      <c r="AL16" s="98"/>
      <c r="AM16" s="109"/>
      <c r="AN16" s="98"/>
      <c r="AO16" s="98"/>
      <c r="AP16" s="109"/>
    </row>
    <row r="17" spans="1:42" ht="47.25" customHeight="1">
      <c r="A17" s="103">
        <v>15</v>
      </c>
      <c r="B17" s="108" t="s">
        <v>478</v>
      </c>
      <c r="C17" s="105" t="s">
        <v>762</v>
      </c>
      <c r="D17" s="105" t="s">
        <v>763</v>
      </c>
      <c r="E17" s="105">
        <v>73.3</v>
      </c>
      <c r="F17" s="106">
        <v>0</v>
      </c>
      <c r="G17" s="106">
        <v>6414</v>
      </c>
      <c r="H17" s="29"/>
      <c r="I17" s="107">
        <f t="shared" si="5"/>
        <v>6414</v>
      </c>
      <c r="J17" s="106"/>
      <c r="L17" s="106">
        <f t="shared" si="2"/>
        <v>6414</v>
      </c>
      <c r="M17" s="106">
        <v>6414</v>
      </c>
      <c r="N17" s="24">
        <v>4935</v>
      </c>
      <c r="O17" s="106">
        <f t="shared" si="3"/>
        <v>7893</v>
      </c>
      <c r="P17" s="106">
        <v>6414</v>
      </c>
      <c r="Q17" s="24">
        <v>4935</v>
      </c>
      <c r="R17" s="106">
        <f t="shared" si="4"/>
        <v>9372</v>
      </c>
      <c r="S17" s="106"/>
      <c r="U17" s="106">
        <f aca="true" t="shared" si="6" ref="U17:U41">R17+S17-T17</f>
        <v>9372</v>
      </c>
      <c r="V17" s="106"/>
      <c r="W17" s="106"/>
      <c r="X17" s="106"/>
      <c r="Y17" s="106"/>
      <c r="Z17" s="106"/>
      <c r="AA17" s="107"/>
      <c r="AB17" s="106"/>
      <c r="AC17" s="98"/>
      <c r="AD17" s="98"/>
      <c r="AE17" s="98"/>
      <c r="AF17" s="113"/>
      <c r="AG17" s="109"/>
      <c r="AH17" s="98"/>
      <c r="AI17" s="113"/>
      <c r="AJ17" s="109"/>
      <c r="AK17" s="98"/>
      <c r="AL17" s="113"/>
      <c r="AM17" s="109"/>
      <c r="AN17" s="98"/>
      <c r="AO17" s="113"/>
      <c r="AP17" s="61"/>
    </row>
    <row r="18" spans="1:42" s="110" customFormat="1" ht="44.25" customHeight="1">
      <c r="A18" s="103">
        <v>16</v>
      </c>
      <c r="B18" s="108" t="s">
        <v>689</v>
      </c>
      <c r="C18" s="105" t="s">
        <v>690</v>
      </c>
      <c r="D18" s="105" t="s">
        <v>691</v>
      </c>
      <c r="E18" s="105">
        <v>65.8</v>
      </c>
      <c r="F18" s="106">
        <v>0</v>
      </c>
      <c r="G18" s="106">
        <v>5872.65</v>
      </c>
      <c r="H18" s="29"/>
      <c r="I18" s="107">
        <f t="shared" si="5"/>
        <v>5872.65</v>
      </c>
      <c r="J18" s="106">
        <v>5872.65</v>
      </c>
      <c r="K18" s="24">
        <v>14679</v>
      </c>
      <c r="L18" s="106">
        <f t="shared" si="2"/>
        <v>-2933.7000000000007</v>
      </c>
      <c r="M18" s="106">
        <v>5872.65</v>
      </c>
      <c r="N18" s="24"/>
      <c r="O18" s="106">
        <f t="shared" si="3"/>
        <v>2938.949999999999</v>
      </c>
      <c r="P18" s="106">
        <v>5872.65</v>
      </c>
      <c r="Q18" s="24"/>
      <c r="R18" s="106">
        <f t="shared" si="4"/>
        <v>8811.599999999999</v>
      </c>
      <c r="S18" s="106"/>
      <c r="T18" s="24"/>
      <c r="U18" s="106">
        <f t="shared" si="6"/>
        <v>8811.599999999999</v>
      </c>
      <c r="V18" s="106"/>
      <c r="W18" s="106"/>
      <c r="X18" s="106"/>
      <c r="Y18" s="106"/>
      <c r="Z18" s="106"/>
      <c r="AA18" s="107"/>
      <c r="AB18" s="106"/>
      <c r="AC18" s="98"/>
      <c r="AD18" s="98"/>
      <c r="AE18" s="98"/>
      <c r="AF18" s="113"/>
      <c r="AG18" s="109"/>
      <c r="AH18" s="98"/>
      <c r="AI18" s="113"/>
      <c r="AJ18" s="109"/>
      <c r="AK18" s="98"/>
      <c r="AL18" s="113"/>
      <c r="AM18" s="109"/>
      <c r="AN18" s="98"/>
      <c r="AO18" s="113"/>
      <c r="AP18" s="109"/>
    </row>
    <row r="19" spans="1:42" s="110" customFormat="1" ht="54.75" customHeight="1">
      <c r="A19" s="103">
        <v>17</v>
      </c>
      <c r="B19" s="104" t="s">
        <v>526</v>
      </c>
      <c r="C19" s="105" t="s">
        <v>782</v>
      </c>
      <c r="D19" s="105" t="s">
        <v>783</v>
      </c>
      <c r="E19" s="105">
        <v>22.2</v>
      </c>
      <c r="F19" s="106">
        <v>0</v>
      </c>
      <c r="G19" s="106">
        <v>3174.6</v>
      </c>
      <c r="H19" s="29">
        <v>2646</v>
      </c>
      <c r="I19" s="107">
        <f t="shared" si="5"/>
        <v>528.5999999999999</v>
      </c>
      <c r="J19" s="106">
        <v>3174.6</v>
      </c>
      <c r="K19" s="24">
        <v>2646</v>
      </c>
      <c r="L19" s="106">
        <f t="shared" si="2"/>
        <v>1057.1999999999998</v>
      </c>
      <c r="M19" s="106">
        <v>3174.6</v>
      </c>
      <c r="N19" s="24">
        <v>2646</v>
      </c>
      <c r="O19" s="106">
        <f t="shared" si="3"/>
        <v>1585.7999999999993</v>
      </c>
      <c r="P19" s="106">
        <v>3174.6</v>
      </c>
      <c r="Q19" s="24"/>
      <c r="R19" s="106">
        <f t="shared" si="4"/>
        <v>4760.4</v>
      </c>
      <c r="S19" s="106"/>
      <c r="T19" s="24"/>
      <c r="U19" s="106">
        <f t="shared" si="6"/>
        <v>4760.4</v>
      </c>
      <c r="V19" s="106"/>
      <c r="W19" s="106"/>
      <c r="X19" s="106"/>
      <c r="Y19" s="106"/>
      <c r="Z19" s="106"/>
      <c r="AA19" s="107"/>
      <c r="AB19" s="106"/>
      <c r="AC19" s="98"/>
      <c r="AD19" s="98"/>
      <c r="AE19" s="98"/>
      <c r="AF19" s="113"/>
      <c r="AG19" s="109"/>
      <c r="AH19" s="98"/>
      <c r="AI19" s="113"/>
      <c r="AJ19" s="109"/>
      <c r="AK19" s="98"/>
      <c r="AL19" s="113"/>
      <c r="AM19" s="109"/>
      <c r="AN19" s="98"/>
      <c r="AO19" s="113"/>
      <c r="AP19" s="109"/>
    </row>
    <row r="20" spans="1:42" s="110" customFormat="1" ht="92.25" customHeight="1">
      <c r="A20" s="103">
        <v>18</v>
      </c>
      <c r="B20" s="104" t="s">
        <v>831</v>
      </c>
      <c r="C20" s="105" t="s">
        <v>832</v>
      </c>
      <c r="D20" s="116" t="s">
        <v>833</v>
      </c>
      <c r="E20" s="116"/>
      <c r="F20" s="106"/>
      <c r="G20" s="106">
        <v>60850</v>
      </c>
      <c r="H20" s="29"/>
      <c r="I20" s="107">
        <f t="shared" si="5"/>
        <v>60850</v>
      </c>
      <c r="J20" s="106">
        <v>60850</v>
      </c>
      <c r="K20" s="24"/>
      <c r="L20" s="106">
        <f t="shared" si="2"/>
        <v>121700</v>
      </c>
      <c r="M20" s="106">
        <v>60850</v>
      </c>
      <c r="N20" s="24"/>
      <c r="O20" s="106">
        <f t="shared" si="3"/>
        <v>182550</v>
      </c>
      <c r="P20" s="106">
        <v>60850</v>
      </c>
      <c r="Q20" s="24"/>
      <c r="R20" s="106">
        <f t="shared" si="4"/>
        <v>243400</v>
      </c>
      <c r="S20" s="106"/>
      <c r="T20" s="24">
        <v>169796.71</v>
      </c>
      <c r="U20" s="106">
        <f t="shared" si="6"/>
        <v>73603.29000000001</v>
      </c>
      <c r="V20" s="106"/>
      <c r="W20" s="106"/>
      <c r="X20" s="106"/>
      <c r="Y20" s="106"/>
      <c r="Z20" s="106"/>
      <c r="AA20" s="107"/>
      <c r="AB20" s="106"/>
      <c r="AC20" s="98"/>
      <c r="AD20" s="98"/>
      <c r="AE20" s="98"/>
      <c r="AF20" s="113"/>
      <c r="AG20" s="109"/>
      <c r="AH20" s="98"/>
      <c r="AI20" s="113"/>
      <c r="AJ20" s="109"/>
      <c r="AK20" s="98"/>
      <c r="AL20" s="113"/>
      <c r="AM20" s="109"/>
      <c r="AN20" s="98"/>
      <c r="AO20" s="113"/>
      <c r="AP20" s="109"/>
    </row>
    <row r="21" spans="1:42" s="110" customFormat="1" ht="51" customHeight="1">
      <c r="A21" s="103">
        <v>19</v>
      </c>
      <c r="B21" s="104" t="s">
        <v>814</v>
      </c>
      <c r="C21" s="105" t="s">
        <v>815</v>
      </c>
      <c r="D21" s="105" t="s">
        <v>816</v>
      </c>
      <c r="E21" s="105"/>
      <c r="F21" s="106">
        <v>-1847</v>
      </c>
      <c r="G21" s="106">
        <v>4347.21</v>
      </c>
      <c r="H21" s="29">
        <v>3695</v>
      </c>
      <c r="I21" s="107">
        <f t="shared" si="5"/>
        <v>-1194.79</v>
      </c>
      <c r="J21" s="106">
        <v>4347.21</v>
      </c>
      <c r="K21" s="24">
        <v>3695</v>
      </c>
      <c r="L21" s="106">
        <f t="shared" si="2"/>
        <v>-542.5799999999999</v>
      </c>
      <c r="M21" s="106">
        <v>4347.21</v>
      </c>
      <c r="N21" s="24">
        <v>3695</v>
      </c>
      <c r="O21" s="106">
        <f t="shared" si="3"/>
        <v>109.63000000000011</v>
      </c>
      <c r="P21" s="106">
        <v>4347.21</v>
      </c>
      <c r="Q21" s="24">
        <v>3695</v>
      </c>
      <c r="R21" s="106">
        <f t="shared" si="4"/>
        <v>761.8400000000001</v>
      </c>
      <c r="S21" s="106"/>
      <c r="T21" s="24"/>
      <c r="U21" s="106">
        <f t="shared" si="6"/>
        <v>761.8400000000001</v>
      </c>
      <c r="V21" s="106"/>
      <c r="W21" s="106"/>
      <c r="X21" s="106"/>
      <c r="Y21" s="106"/>
      <c r="Z21" s="106"/>
      <c r="AA21" s="107"/>
      <c r="AB21" s="106"/>
      <c r="AC21" s="98"/>
      <c r="AD21" s="98"/>
      <c r="AE21" s="98"/>
      <c r="AF21" s="113"/>
      <c r="AG21" s="109"/>
      <c r="AH21" s="98"/>
      <c r="AI21" s="113"/>
      <c r="AJ21" s="109"/>
      <c r="AK21" s="98"/>
      <c r="AL21" s="113"/>
      <c r="AM21" s="109"/>
      <c r="AN21" s="98"/>
      <c r="AO21" s="113"/>
      <c r="AP21" s="109"/>
    </row>
    <row r="22" spans="1:42" s="110" customFormat="1" ht="51" customHeight="1">
      <c r="A22" s="103">
        <v>20</v>
      </c>
      <c r="B22" s="104" t="s">
        <v>82</v>
      </c>
      <c r="C22" s="105" t="s">
        <v>78</v>
      </c>
      <c r="D22" s="105" t="s">
        <v>83</v>
      </c>
      <c r="E22" s="105">
        <v>30.1</v>
      </c>
      <c r="F22" s="106"/>
      <c r="G22" s="106"/>
      <c r="H22" s="29"/>
      <c r="I22" s="107"/>
      <c r="J22" s="106"/>
      <c r="K22" s="24"/>
      <c r="L22" s="106"/>
      <c r="M22" s="106">
        <v>1978.35</v>
      </c>
      <c r="N22" s="24">
        <v>1978.35</v>
      </c>
      <c r="O22" s="106">
        <f t="shared" si="3"/>
        <v>0</v>
      </c>
      <c r="P22" s="106">
        <v>3956.7</v>
      </c>
      <c r="Q22" s="24"/>
      <c r="R22" s="106">
        <f t="shared" si="4"/>
        <v>3956.7</v>
      </c>
      <c r="S22" s="106"/>
      <c r="T22" s="24"/>
      <c r="U22" s="106">
        <f t="shared" si="6"/>
        <v>3956.7</v>
      </c>
      <c r="V22" s="106"/>
      <c r="W22" s="106"/>
      <c r="X22" s="106"/>
      <c r="Y22" s="106"/>
      <c r="Z22" s="106"/>
      <c r="AA22" s="107"/>
      <c r="AB22" s="106"/>
      <c r="AC22" s="98"/>
      <c r="AD22" s="98"/>
      <c r="AE22" s="98"/>
      <c r="AF22" s="113"/>
      <c r="AG22" s="109"/>
      <c r="AH22" s="98"/>
      <c r="AI22" s="113"/>
      <c r="AJ22" s="109"/>
      <c r="AK22" s="98"/>
      <c r="AL22" s="113"/>
      <c r="AM22" s="109"/>
      <c r="AN22" s="98"/>
      <c r="AO22" s="113"/>
      <c r="AP22" s="109"/>
    </row>
    <row r="23" spans="1:42" s="110" customFormat="1" ht="45">
      <c r="A23" s="103">
        <v>21</v>
      </c>
      <c r="B23" s="104" t="s">
        <v>593</v>
      </c>
      <c r="C23" s="105" t="s">
        <v>591</v>
      </c>
      <c r="D23" s="105" t="s">
        <v>592</v>
      </c>
      <c r="E23" s="105">
        <v>13.2</v>
      </c>
      <c r="F23" s="106">
        <v>0</v>
      </c>
      <c r="G23" s="106">
        <v>1021.02</v>
      </c>
      <c r="H23" s="29">
        <v>0</v>
      </c>
      <c r="I23" s="107">
        <f t="shared" si="5"/>
        <v>1021.02</v>
      </c>
      <c r="J23" s="106">
        <v>1021.02</v>
      </c>
      <c r="K23" s="24">
        <v>0</v>
      </c>
      <c r="L23" s="106">
        <f t="shared" si="2"/>
        <v>2042.04</v>
      </c>
      <c r="M23" s="106">
        <v>1021.02</v>
      </c>
      <c r="N23" s="24">
        <v>0</v>
      </c>
      <c r="O23" s="106">
        <f t="shared" si="3"/>
        <v>3063.06</v>
      </c>
      <c r="P23" s="106">
        <v>1021.02</v>
      </c>
      <c r="Q23" s="24">
        <v>3063.06</v>
      </c>
      <c r="R23" s="106">
        <f t="shared" si="4"/>
        <v>1021.02</v>
      </c>
      <c r="S23" s="106"/>
      <c r="T23" s="24"/>
      <c r="U23" s="106">
        <f t="shared" si="6"/>
        <v>1021.02</v>
      </c>
      <c r="V23" s="106"/>
      <c r="W23" s="106"/>
      <c r="X23" s="106"/>
      <c r="Y23" s="106"/>
      <c r="Z23" s="106"/>
      <c r="AA23" s="107"/>
      <c r="AB23" s="106"/>
      <c r="AC23" s="98"/>
      <c r="AD23" s="98"/>
      <c r="AE23" s="98"/>
      <c r="AF23" s="113"/>
      <c r="AG23" s="109"/>
      <c r="AH23" s="98"/>
      <c r="AI23" s="113"/>
      <c r="AJ23" s="109"/>
      <c r="AK23" s="98"/>
      <c r="AL23" s="113"/>
      <c r="AM23" s="109"/>
      <c r="AN23" s="98"/>
      <c r="AO23" s="113"/>
      <c r="AP23" s="109"/>
    </row>
    <row r="24" spans="1:42" s="110" customFormat="1" ht="36">
      <c r="A24" s="103">
        <v>22</v>
      </c>
      <c r="B24" s="104" t="s">
        <v>77</v>
      </c>
      <c r="C24" s="105" t="s">
        <v>78</v>
      </c>
      <c r="D24" s="105" t="s">
        <v>79</v>
      </c>
      <c r="E24" s="105">
        <v>22.1</v>
      </c>
      <c r="F24" s="106"/>
      <c r="G24" s="106"/>
      <c r="H24" s="29"/>
      <c r="I24" s="107"/>
      <c r="J24" s="106"/>
      <c r="K24" s="24"/>
      <c r="L24" s="106"/>
      <c r="M24" s="106">
        <v>1759.73</v>
      </c>
      <c r="N24" s="24">
        <v>1759.73</v>
      </c>
      <c r="O24" s="106">
        <f t="shared" si="3"/>
        <v>0</v>
      </c>
      <c r="P24" s="106">
        <v>3208.92</v>
      </c>
      <c r="Q24" s="24">
        <v>3280.92</v>
      </c>
      <c r="R24" s="106">
        <f t="shared" si="4"/>
        <v>-72</v>
      </c>
      <c r="S24" s="106"/>
      <c r="T24" s="24"/>
      <c r="U24" s="106">
        <f t="shared" si="6"/>
        <v>-72</v>
      </c>
      <c r="V24" s="106"/>
      <c r="W24" s="106"/>
      <c r="X24" s="106"/>
      <c r="Y24" s="106"/>
      <c r="Z24" s="106"/>
      <c r="AA24" s="107"/>
      <c r="AB24" s="106"/>
      <c r="AC24" s="98"/>
      <c r="AD24" s="98"/>
      <c r="AE24" s="98"/>
      <c r="AF24" s="113"/>
      <c r="AG24" s="109"/>
      <c r="AH24" s="98"/>
      <c r="AI24" s="113"/>
      <c r="AJ24" s="109"/>
      <c r="AK24" s="98"/>
      <c r="AL24" s="113"/>
      <c r="AM24" s="109"/>
      <c r="AN24" s="98"/>
      <c r="AO24" s="113"/>
      <c r="AP24" s="109"/>
    </row>
    <row r="25" spans="1:42" s="110" customFormat="1" ht="36">
      <c r="A25" s="103">
        <v>23</v>
      </c>
      <c r="B25" s="104" t="s">
        <v>7</v>
      </c>
      <c r="C25" s="105" t="s">
        <v>8</v>
      </c>
      <c r="D25" s="105" t="s">
        <v>112</v>
      </c>
      <c r="E25" s="105">
        <v>39.9</v>
      </c>
      <c r="F25" s="106"/>
      <c r="G25" s="106"/>
      <c r="H25" s="29"/>
      <c r="I25" s="107"/>
      <c r="J25" s="106"/>
      <c r="K25" s="24"/>
      <c r="L25" s="106"/>
      <c r="M25" s="106">
        <v>1486.6</v>
      </c>
      <c r="N25" s="24">
        <v>1486.6</v>
      </c>
      <c r="O25" s="106">
        <f t="shared" si="3"/>
        <v>0</v>
      </c>
      <c r="P25" s="106">
        <v>3291.75</v>
      </c>
      <c r="Q25" s="24">
        <v>3291.8</v>
      </c>
      <c r="R25" s="106">
        <f t="shared" si="4"/>
        <v>-0.0500000000001819</v>
      </c>
      <c r="S25" s="106"/>
      <c r="T25" s="24"/>
      <c r="U25" s="106">
        <f t="shared" si="6"/>
        <v>-0.0500000000001819</v>
      </c>
      <c r="V25" s="106"/>
      <c r="W25" s="106"/>
      <c r="X25" s="106"/>
      <c r="Y25" s="106"/>
      <c r="Z25" s="106"/>
      <c r="AA25" s="107"/>
      <c r="AB25" s="106"/>
      <c r="AC25" s="98"/>
      <c r="AD25" s="98"/>
      <c r="AE25" s="98"/>
      <c r="AF25" s="113"/>
      <c r="AG25" s="109"/>
      <c r="AH25" s="98"/>
      <c r="AI25" s="113"/>
      <c r="AJ25" s="109"/>
      <c r="AK25" s="98"/>
      <c r="AL25" s="113"/>
      <c r="AM25" s="109"/>
      <c r="AN25" s="98"/>
      <c r="AO25" s="113"/>
      <c r="AP25" s="109"/>
    </row>
    <row r="26" spans="1:42" s="110" customFormat="1" ht="36">
      <c r="A26" s="103">
        <v>24</v>
      </c>
      <c r="B26" s="104" t="s">
        <v>7</v>
      </c>
      <c r="C26" s="105" t="s">
        <v>9</v>
      </c>
      <c r="D26" s="105" t="s">
        <v>111</v>
      </c>
      <c r="E26" s="105">
        <v>82.3</v>
      </c>
      <c r="F26" s="106"/>
      <c r="G26" s="106"/>
      <c r="H26" s="29"/>
      <c r="I26" s="107"/>
      <c r="J26" s="106"/>
      <c r="K26" s="24"/>
      <c r="L26" s="106"/>
      <c r="M26" s="106">
        <v>3066.33</v>
      </c>
      <c r="N26" s="24">
        <v>3066.33</v>
      </c>
      <c r="O26" s="106">
        <f t="shared" si="3"/>
        <v>0</v>
      </c>
      <c r="P26" s="106">
        <v>6789.75</v>
      </c>
      <c r="Q26" s="24">
        <v>6789.75</v>
      </c>
      <c r="R26" s="106">
        <f t="shared" si="4"/>
        <v>0</v>
      </c>
      <c r="S26" s="106"/>
      <c r="T26" s="24"/>
      <c r="U26" s="106">
        <f t="shared" si="6"/>
        <v>0</v>
      </c>
      <c r="V26" s="106"/>
      <c r="W26" s="106"/>
      <c r="X26" s="106"/>
      <c r="Y26" s="106"/>
      <c r="Z26" s="106"/>
      <c r="AA26" s="107"/>
      <c r="AB26" s="106"/>
      <c r="AC26" s="98"/>
      <c r="AD26" s="98"/>
      <c r="AE26" s="98"/>
      <c r="AF26" s="113"/>
      <c r="AG26" s="109"/>
      <c r="AH26" s="98"/>
      <c r="AI26" s="113"/>
      <c r="AJ26" s="109"/>
      <c r="AK26" s="98"/>
      <c r="AL26" s="113"/>
      <c r="AM26" s="109"/>
      <c r="AN26" s="98"/>
      <c r="AO26" s="113"/>
      <c r="AP26" s="109"/>
    </row>
    <row r="27" spans="1:42" s="110" customFormat="1" ht="39.75" customHeight="1">
      <c r="A27" s="103">
        <v>25</v>
      </c>
      <c r="B27" s="104" t="s">
        <v>10</v>
      </c>
      <c r="C27" s="105" t="s">
        <v>12</v>
      </c>
      <c r="D27" s="105" t="s">
        <v>11</v>
      </c>
      <c r="E27" s="105">
        <v>30.1</v>
      </c>
      <c r="F27" s="106"/>
      <c r="G27" s="106"/>
      <c r="H27" s="29"/>
      <c r="I27" s="107"/>
      <c r="J27" s="106"/>
      <c r="K27" s="24"/>
      <c r="L27" s="106"/>
      <c r="M27" s="106">
        <v>2148.84</v>
      </c>
      <c r="N27" s="24">
        <v>2148.84</v>
      </c>
      <c r="O27" s="106">
        <f t="shared" si="3"/>
        <v>0</v>
      </c>
      <c r="P27" s="106">
        <v>3642.1</v>
      </c>
      <c r="Q27" s="24">
        <v>4297.68</v>
      </c>
      <c r="R27" s="106">
        <f t="shared" si="4"/>
        <v>-655.5800000000004</v>
      </c>
      <c r="S27" s="106"/>
      <c r="T27" s="24"/>
      <c r="U27" s="106">
        <f t="shared" si="6"/>
        <v>-655.5800000000004</v>
      </c>
      <c r="V27" s="106"/>
      <c r="W27" s="106"/>
      <c r="X27" s="106"/>
      <c r="Y27" s="106"/>
      <c r="Z27" s="106"/>
      <c r="AA27" s="107"/>
      <c r="AB27" s="106"/>
      <c r="AC27" s="98"/>
      <c r="AD27" s="98"/>
      <c r="AE27" s="98"/>
      <c r="AF27" s="113"/>
      <c r="AG27" s="109"/>
      <c r="AH27" s="98"/>
      <c r="AI27" s="113"/>
      <c r="AJ27" s="109"/>
      <c r="AK27" s="98"/>
      <c r="AL27" s="113"/>
      <c r="AM27" s="109"/>
      <c r="AN27" s="98"/>
      <c r="AO27" s="113"/>
      <c r="AP27" s="109"/>
    </row>
    <row r="28" spans="1:42" s="110" customFormat="1" ht="39" customHeight="1">
      <c r="A28" s="103">
        <v>26</v>
      </c>
      <c r="B28" s="104" t="s">
        <v>496</v>
      </c>
      <c r="C28" s="105" t="s">
        <v>553</v>
      </c>
      <c r="D28" s="105" t="s">
        <v>928</v>
      </c>
      <c r="E28" s="105">
        <v>137.8</v>
      </c>
      <c r="F28" s="106"/>
      <c r="G28" s="106">
        <v>16673.8</v>
      </c>
      <c r="H28" s="29"/>
      <c r="I28" s="107">
        <f t="shared" si="5"/>
        <v>16673.8</v>
      </c>
      <c r="J28" s="106"/>
      <c r="K28" s="24"/>
      <c r="L28" s="106">
        <f t="shared" si="2"/>
        <v>16673.8</v>
      </c>
      <c r="M28" s="106">
        <v>16673.8</v>
      </c>
      <c r="N28" s="24">
        <v>16673.8</v>
      </c>
      <c r="O28" s="106">
        <f t="shared" si="3"/>
        <v>16673.8</v>
      </c>
      <c r="P28" s="106">
        <v>16673.8</v>
      </c>
      <c r="Q28" s="24">
        <v>16673.8</v>
      </c>
      <c r="R28" s="106">
        <f t="shared" si="4"/>
        <v>16673.8</v>
      </c>
      <c r="S28" s="106"/>
      <c r="T28" s="24"/>
      <c r="U28" s="106">
        <f t="shared" si="6"/>
        <v>16673.8</v>
      </c>
      <c r="V28" s="106"/>
      <c r="W28" s="106"/>
      <c r="X28" s="106"/>
      <c r="Y28" s="106"/>
      <c r="Z28" s="106"/>
      <c r="AA28" s="107"/>
      <c r="AB28" s="106"/>
      <c r="AC28" s="98"/>
      <c r="AD28" s="98"/>
      <c r="AE28" s="98"/>
      <c r="AF28" s="113"/>
      <c r="AG28" s="109"/>
      <c r="AH28" s="98"/>
      <c r="AI28" s="113"/>
      <c r="AJ28" s="109"/>
      <c r="AK28" s="98"/>
      <c r="AL28" s="113"/>
      <c r="AM28" s="109"/>
      <c r="AN28" s="98"/>
      <c r="AO28" s="113"/>
      <c r="AP28" s="109"/>
    </row>
    <row r="29" spans="1:42" s="171" customFormat="1" ht="89.25" customHeight="1">
      <c r="A29" s="163">
        <v>27</v>
      </c>
      <c r="B29" s="155" t="s">
        <v>4</v>
      </c>
      <c r="C29" s="184" t="s">
        <v>5</v>
      </c>
      <c r="D29" s="165" t="s">
        <v>6</v>
      </c>
      <c r="E29" s="166">
        <v>44</v>
      </c>
      <c r="F29" s="167"/>
      <c r="G29" s="167">
        <v>3146</v>
      </c>
      <c r="H29" s="168"/>
      <c r="I29" s="168">
        <f t="shared" si="5"/>
        <v>3146</v>
      </c>
      <c r="J29" s="167">
        <v>3146</v>
      </c>
      <c r="K29" s="167"/>
      <c r="L29" s="167">
        <f t="shared" si="2"/>
        <v>6292</v>
      </c>
      <c r="M29" s="167">
        <v>3146</v>
      </c>
      <c r="N29" s="167">
        <v>3146</v>
      </c>
      <c r="O29" s="167">
        <f t="shared" si="3"/>
        <v>6292</v>
      </c>
      <c r="P29" s="167">
        <v>3146</v>
      </c>
      <c r="Q29" s="24">
        <v>9438</v>
      </c>
      <c r="R29" s="106">
        <f t="shared" si="4"/>
        <v>0</v>
      </c>
      <c r="S29" s="167"/>
      <c r="T29" s="24"/>
      <c r="U29" s="106">
        <f t="shared" si="6"/>
        <v>0</v>
      </c>
      <c r="V29" s="167"/>
      <c r="W29" s="167"/>
      <c r="X29" s="167"/>
      <c r="Y29" s="167"/>
      <c r="Z29" s="167"/>
      <c r="AA29" s="168"/>
      <c r="AB29" s="167"/>
      <c r="AC29" s="157"/>
      <c r="AD29" s="157"/>
      <c r="AE29" s="157"/>
      <c r="AF29" s="169"/>
      <c r="AG29" s="170"/>
      <c r="AH29" s="157"/>
      <c r="AI29" s="169"/>
      <c r="AJ29" s="170"/>
      <c r="AK29" s="157"/>
      <c r="AL29" s="169"/>
      <c r="AM29" s="170"/>
      <c r="AN29" s="157"/>
      <c r="AO29" s="169"/>
      <c r="AP29" s="170"/>
    </row>
    <row r="30" spans="1:42" s="171" customFormat="1" ht="61.5" customHeight="1">
      <c r="A30" s="163">
        <v>28</v>
      </c>
      <c r="B30" s="155" t="s">
        <v>930</v>
      </c>
      <c r="C30" s="165" t="s">
        <v>931</v>
      </c>
      <c r="D30" s="166" t="s">
        <v>932</v>
      </c>
      <c r="E30" s="166"/>
      <c r="F30" s="167"/>
      <c r="G30" s="167">
        <v>3815.25</v>
      </c>
      <c r="H30" s="168"/>
      <c r="I30" s="168">
        <f t="shared" si="5"/>
        <v>3815.25</v>
      </c>
      <c r="J30" s="167">
        <v>3815.25</v>
      </c>
      <c r="K30" s="167"/>
      <c r="L30" s="167">
        <f t="shared" si="2"/>
        <v>7630.5</v>
      </c>
      <c r="M30" s="167">
        <v>3815.25</v>
      </c>
      <c r="N30" s="167"/>
      <c r="O30" s="167">
        <f t="shared" si="3"/>
        <v>11445.75</v>
      </c>
      <c r="P30" s="167">
        <v>3815.25</v>
      </c>
      <c r="Q30" s="24"/>
      <c r="R30" s="106">
        <f t="shared" si="4"/>
        <v>15261</v>
      </c>
      <c r="S30" s="167"/>
      <c r="T30" s="24"/>
      <c r="U30" s="106">
        <f t="shared" si="6"/>
        <v>15261</v>
      </c>
      <c r="V30" s="167"/>
      <c r="W30" s="167"/>
      <c r="X30" s="167"/>
      <c r="Y30" s="167"/>
      <c r="Z30" s="167"/>
      <c r="AA30" s="168"/>
      <c r="AB30" s="167"/>
      <c r="AC30" s="157"/>
      <c r="AD30" s="157"/>
      <c r="AE30" s="157"/>
      <c r="AF30" s="169"/>
      <c r="AG30" s="170"/>
      <c r="AH30" s="157"/>
      <c r="AI30" s="169"/>
      <c r="AJ30" s="170"/>
      <c r="AK30" s="157"/>
      <c r="AL30" s="169"/>
      <c r="AM30" s="170"/>
      <c r="AN30" s="157"/>
      <c r="AO30" s="169"/>
      <c r="AP30" s="170"/>
    </row>
    <row r="31" spans="1:42" s="171" customFormat="1" ht="61.5" customHeight="1">
      <c r="A31" s="163">
        <v>29</v>
      </c>
      <c r="B31" s="155" t="s">
        <v>933</v>
      </c>
      <c r="C31" s="165" t="s">
        <v>934</v>
      </c>
      <c r="D31" s="166" t="s">
        <v>932</v>
      </c>
      <c r="E31" s="166"/>
      <c r="F31" s="167"/>
      <c r="G31" s="167">
        <v>1044.07</v>
      </c>
      <c r="H31" s="168"/>
      <c r="I31" s="168">
        <f t="shared" si="5"/>
        <v>1044.07</v>
      </c>
      <c r="J31" s="167">
        <v>1044.07</v>
      </c>
      <c r="K31" s="167">
        <v>1177.3</v>
      </c>
      <c r="L31" s="167">
        <f t="shared" si="2"/>
        <v>910.8399999999999</v>
      </c>
      <c r="M31" s="167">
        <v>1044.07</v>
      </c>
      <c r="N31" s="167"/>
      <c r="O31" s="167">
        <f t="shared" si="3"/>
        <v>1954.9099999999999</v>
      </c>
      <c r="P31" s="167">
        <v>1044.07</v>
      </c>
      <c r="Q31" s="24">
        <v>2769</v>
      </c>
      <c r="R31" s="106">
        <f t="shared" si="4"/>
        <v>229.97999999999956</v>
      </c>
      <c r="S31" s="167"/>
      <c r="T31" s="24"/>
      <c r="U31" s="106">
        <f t="shared" si="6"/>
        <v>229.97999999999956</v>
      </c>
      <c r="V31" s="167"/>
      <c r="W31" s="167"/>
      <c r="X31" s="167"/>
      <c r="Y31" s="167"/>
      <c r="Z31" s="167"/>
      <c r="AA31" s="168"/>
      <c r="AB31" s="167"/>
      <c r="AC31" s="157"/>
      <c r="AD31" s="157"/>
      <c r="AE31" s="157"/>
      <c r="AF31" s="169"/>
      <c r="AG31" s="170"/>
      <c r="AH31" s="157"/>
      <c r="AI31" s="169"/>
      <c r="AJ31" s="170"/>
      <c r="AK31" s="157"/>
      <c r="AL31" s="169"/>
      <c r="AM31" s="170"/>
      <c r="AN31" s="157"/>
      <c r="AO31" s="169"/>
      <c r="AP31" s="170"/>
    </row>
    <row r="32" spans="1:42" s="171" customFormat="1" ht="106.5" customHeight="1">
      <c r="A32" s="163">
        <v>30</v>
      </c>
      <c r="B32" s="155" t="s">
        <v>935</v>
      </c>
      <c r="C32" s="165" t="s">
        <v>936</v>
      </c>
      <c r="D32" s="166" t="s">
        <v>932</v>
      </c>
      <c r="E32" s="166"/>
      <c r="F32" s="167"/>
      <c r="G32" s="167">
        <v>2212.35</v>
      </c>
      <c r="H32" s="168"/>
      <c r="I32" s="168">
        <f t="shared" si="5"/>
        <v>2212.35</v>
      </c>
      <c r="J32" s="167">
        <v>2212.35</v>
      </c>
      <c r="K32" s="167"/>
      <c r="L32" s="167">
        <f t="shared" si="2"/>
        <v>4424.7</v>
      </c>
      <c r="M32" s="167">
        <v>2212.35</v>
      </c>
      <c r="N32" s="167">
        <f>2309.26+2309.26</f>
        <v>4618.52</v>
      </c>
      <c r="O32" s="167">
        <f t="shared" si="3"/>
        <v>2018.5299999999988</v>
      </c>
      <c r="P32" s="167">
        <v>2212.35</v>
      </c>
      <c r="Q32" s="24">
        <v>11546.3</v>
      </c>
      <c r="R32" s="106">
        <f t="shared" si="4"/>
        <v>-7315.42</v>
      </c>
      <c r="S32" s="167"/>
      <c r="T32" s="24"/>
      <c r="U32" s="106">
        <f t="shared" si="6"/>
        <v>-7315.42</v>
      </c>
      <c r="V32" s="167"/>
      <c r="W32" s="167"/>
      <c r="X32" s="167"/>
      <c r="Y32" s="167"/>
      <c r="Z32" s="167"/>
      <c r="AA32" s="168"/>
      <c r="AB32" s="167"/>
      <c r="AC32" s="157"/>
      <c r="AD32" s="157"/>
      <c r="AE32" s="157"/>
      <c r="AF32" s="169"/>
      <c r="AG32" s="170"/>
      <c r="AH32" s="157"/>
      <c r="AI32" s="169"/>
      <c r="AJ32" s="170"/>
      <c r="AK32" s="157"/>
      <c r="AL32" s="169"/>
      <c r="AM32" s="170"/>
      <c r="AN32" s="157"/>
      <c r="AO32" s="169"/>
      <c r="AP32" s="170"/>
    </row>
    <row r="33" spans="1:42" s="171" customFormat="1" ht="74.25" customHeight="1">
      <c r="A33" s="163">
        <v>31</v>
      </c>
      <c r="B33" s="172" t="s">
        <v>937</v>
      </c>
      <c r="C33" s="165" t="s">
        <v>938</v>
      </c>
      <c r="D33" s="166" t="s">
        <v>932</v>
      </c>
      <c r="E33" s="166"/>
      <c r="F33" s="167"/>
      <c r="G33" s="167">
        <v>4690</v>
      </c>
      <c r="H33" s="168">
        <v>5471.4</v>
      </c>
      <c r="I33" s="168">
        <f t="shared" si="5"/>
        <v>-781.3999999999996</v>
      </c>
      <c r="J33" s="167">
        <v>4690</v>
      </c>
      <c r="K33" s="167">
        <v>0</v>
      </c>
      <c r="L33" s="167">
        <f t="shared" si="2"/>
        <v>3908.6000000000004</v>
      </c>
      <c r="M33" s="167">
        <v>4690</v>
      </c>
      <c r="N33" s="167">
        <v>4690.6</v>
      </c>
      <c r="O33" s="167">
        <f t="shared" si="3"/>
        <v>3908</v>
      </c>
      <c r="P33" s="167">
        <v>4690</v>
      </c>
      <c r="Q33" s="24">
        <v>4690</v>
      </c>
      <c r="R33" s="106">
        <f t="shared" si="4"/>
        <v>3908</v>
      </c>
      <c r="S33" s="167"/>
      <c r="T33" s="24"/>
      <c r="U33" s="106">
        <f t="shared" si="6"/>
        <v>3908</v>
      </c>
      <c r="V33" s="167"/>
      <c r="W33" s="167"/>
      <c r="X33" s="167"/>
      <c r="Y33" s="167"/>
      <c r="Z33" s="167"/>
      <c r="AA33" s="168"/>
      <c r="AB33" s="167"/>
      <c r="AC33" s="157"/>
      <c r="AD33" s="157"/>
      <c r="AE33" s="157"/>
      <c r="AF33" s="169"/>
      <c r="AG33" s="170"/>
      <c r="AH33" s="157"/>
      <c r="AI33" s="169"/>
      <c r="AJ33" s="170"/>
      <c r="AK33" s="157"/>
      <c r="AL33" s="169"/>
      <c r="AM33" s="170"/>
      <c r="AN33" s="157"/>
      <c r="AO33" s="169"/>
      <c r="AP33" s="170"/>
    </row>
    <row r="34" spans="1:42" s="171" customFormat="1" ht="74.25" customHeight="1">
      <c r="A34" s="163">
        <v>32</v>
      </c>
      <c r="B34" s="172" t="s">
        <v>70</v>
      </c>
      <c r="C34" s="165" t="s">
        <v>71</v>
      </c>
      <c r="D34" s="165" t="s">
        <v>72</v>
      </c>
      <c r="E34" s="166"/>
      <c r="F34" s="167"/>
      <c r="G34" s="167">
        <v>6550.5</v>
      </c>
      <c r="H34" s="168">
        <v>7642.5</v>
      </c>
      <c r="I34" s="168">
        <f t="shared" si="5"/>
        <v>-1092</v>
      </c>
      <c r="J34" s="167">
        <v>6550.5</v>
      </c>
      <c r="K34" s="167">
        <v>0</v>
      </c>
      <c r="L34" s="167">
        <f t="shared" si="2"/>
        <v>5458.5</v>
      </c>
      <c r="M34" s="167">
        <v>6550.5</v>
      </c>
      <c r="N34" s="167">
        <v>6550.5</v>
      </c>
      <c r="O34" s="167">
        <f t="shared" si="3"/>
        <v>5458.5</v>
      </c>
      <c r="P34" s="167">
        <v>6550.5</v>
      </c>
      <c r="Q34" s="24">
        <v>6550.5</v>
      </c>
      <c r="R34" s="106">
        <f t="shared" si="4"/>
        <v>5458.5</v>
      </c>
      <c r="S34" s="167"/>
      <c r="T34" s="24"/>
      <c r="U34" s="106">
        <f t="shared" si="6"/>
        <v>5458.5</v>
      </c>
      <c r="V34" s="167"/>
      <c r="W34" s="167"/>
      <c r="X34" s="167"/>
      <c r="Y34" s="167"/>
      <c r="Z34" s="167"/>
      <c r="AA34" s="168"/>
      <c r="AB34" s="167"/>
      <c r="AC34" s="157"/>
      <c r="AD34" s="157"/>
      <c r="AE34" s="157"/>
      <c r="AF34" s="169"/>
      <c r="AG34" s="170"/>
      <c r="AH34" s="157"/>
      <c r="AI34" s="169"/>
      <c r="AJ34" s="170"/>
      <c r="AK34" s="157"/>
      <c r="AL34" s="169"/>
      <c r="AM34" s="170"/>
      <c r="AN34" s="157"/>
      <c r="AO34" s="169"/>
      <c r="AP34" s="170"/>
    </row>
    <row r="35" spans="1:42" s="171" customFormat="1" ht="74.25" customHeight="1">
      <c r="A35" s="163">
        <v>33</v>
      </c>
      <c r="B35" s="164" t="s">
        <v>976</v>
      </c>
      <c r="C35" s="165" t="s">
        <v>977</v>
      </c>
      <c r="D35" s="166"/>
      <c r="E35" s="166"/>
      <c r="F35" s="167"/>
      <c r="G35" s="167"/>
      <c r="H35" s="168"/>
      <c r="I35" s="168">
        <f t="shared" si="5"/>
        <v>0</v>
      </c>
      <c r="J35" s="167"/>
      <c r="K35" s="167"/>
      <c r="L35" s="167">
        <f t="shared" si="2"/>
        <v>0</v>
      </c>
      <c r="M35" s="167">
        <v>10500</v>
      </c>
      <c r="N35" s="167"/>
      <c r="O35" s="167">
        <f t="shared" si="3"/>
        <v>10500</v>
      </c>
      <c r="P35" s="167">
        <v>10500</v>
      </c>
      <c r="Q35" s="24"/>
      <c r="R35" s="106">
        <f t="shared" si="4"/>
        <v>21000</v>
      </c>
      <c r="S35" s="167"/>
      <c r="T35" s="24"/>
      <c r="U35" s="106">
        <f t="shared" si="6"/>
        <v>21000</v>
      </c>
      <c r="V35" s="167"/>
      <c r="W35" s="167"/>
      <c r="X35" s="167"/>
      <c r="Y35" s="167"/>
      <c r="Z35" s="167"/>
      <c r="AA35" s="168"/>
      <c r="AB35" s="167"/>
      <c r="AC35" s="157"/>
      <c r="AD35" s="157"/>
      <c r="AE35" s="157"/>
      <c r="AF35" s="169"/>
      <c r="AG35" s="170"/>
      <c r="AH35" s="157"/>
      <c r="AI35" s="169"/>
      <c r="AJ35" s="170"/>
      <c r="AK35" s="157"/>
      <c r="AL35" s="169"/>
      <c r="AM35" s="170"/>
      <c r="AN35" s="157"/>
      <c r="AO35" s="169"/>
      <c r="AP35" s="170"/>
    </row>
    <row r="36" spans="1:42" s="171" customFormat="1" ht="74.25" customHeight="1">
      <c r="A36" s="163">
        <v>34</v>
      </c>
      <c r="B36" s="172" t="s">
        <v>978</v>
      </c>
      <c r="C36" s="165" t="s">
        <v>979</v>
      </c>
      <c r="D36" s="166"/>
      <c r="E36" s="166"/>
      <c r="F36" s="167"/>
      <c r="G36" s="167"/>
      <c r="H36" s="168"/>
      <c r="I36" s="168">
        <f t="shared" si="5"/>
        <v>0</v>
      </c>
      <c r="J36" s="167"/>
      <c r="K36" s="167"/>
      <c r="L36" s="167">
        <f t="shared" si="2"/>
        <v>0</v>
      </c>
      <c r="M36" s="167">
        <v>10500</v>
      </c>
      <c r="N36" s="167"/>
      <c r="O36" s="167">
        <f t="shared" si="3"/>
        <v>10500</v>
      </c>
      <c r="P36" s="167">
        <v>10500</v>
      </c>
      <c r="Q36" s="24"/>
      <c r="R36" s="106">
        <f t="shared" si="4"/>
        <v>21000</v>
      </c>
      <c r="S36" s="167"/>
      <c r="T36" s="24">
        <v>37170</v>
      </c>
      <c r="U36" s="106">
        <f t="shared" si="6"/>
        <v>-16170</v>
      </c>
      <c r="V36" s="167"/>
      <c r="W36" s="167"/>
      <c r="X36" s="167"/>
      <c r="Y36" s="167"/>
      <c r="Z36" s="167"/>
      <c r="AA36" s="168"/>
      <c r="AB36" s="167"/>
      <c r="AC36" s="157"/>
      <c r="AD36" s="157"/>
      <c r="AE36" s="157"/>
      <c r="AF36" s="169"/>
      <c r="AG36" s="170"/>
      <c r="AH36" s="157"/>
      <c r="AI36" s="169"/>
      <c r="AJ36" s="170"/>
      <c r="AK36" s="157"/>
      <c r="AL36" s="169"/>
      <c r="AM36" s="170"/>
      <c r="AN36" s="157"/>
      <c r="AO36" s="169"/>
      <c r="AP36" s="170"/>
    </row>
    <row r="37" spans="1:42" s="171" customFormat="1" ht="74.25" customHeight="1">
      <c r="A37" s="163">
        <v>35</v>
      </c>
      <c r="B37" s="172" t="s">
        <v>980</v>
      </c>
      <c r="C37" s="165" t="s">
        <v>981</v>
      </c>
      <c r="D37" s="166"/>
      <c r="E37" s="166"/>
      <c r="F37" s="167"/>
      <c r="G37" s="167"/>
      <c r="H37" s="168"/>
      <c r="I37" s="168">
        <f t="shared" si="5"/>
        <v>0</v>
      </c>
      <c r="J37" s="167"/>
      <c r="K37" s="167"/>
      <c r="L37" s="167">
        <f t="shared" si="2"/>
        <v>0</v>
      </c>
      <c r="M37" s="167">
        <v>10290</v>
      </c>
      <c r="N37" s="167">
        <v>10290</v>
      </c>
      <c r="O37" s="167">
        <f t="shared" si="3"/>
        <v>0</v>
      </c>
      <c r="P37" s="167">
        <v>10290</v>
      </c>
      <c r="Q37" s="24"/>
      <c r="R37" s="106">
        <f t="shared" si="4"/>
        <v>10290</v>
      </c>
      <c r="S37" s="167"/>
      <c r="T37" s="24"/>
      <c r="U37" s="106">
        <f t="shared" si="6"/>
        <v>10290</v>
      </c>
      <c r="V37" s="167"/>
      <c r="W37" s="167"/>
      <c r="X37" s="167"/>
      <c r="Y37" s="167"/>
      <c r="Z37" s="167"/>
      <c r="AA37" s="168"/>
      <c r="AB37" s="167"/>
      <c r="AC37" s="157"/>
      <c r="AD37" s="157"/>
      <c r="AE37" s="157"/>
      <c r="AF37" s="169"/>
      <c r="AG37" s="170"/>
      <c r="AH37" s="157"/>
      <c r="AI37" s="169"/>
      <c r="AJ37" s="170"/>
      <c r="AK37" s="157"/>
      <c r="AL37" s="169"/>
      <c r="AM37" s="170"/>
      <c r="AN37" s="157"/>
      <c r="AO37" s="169"/>
      <c r="AP37" s="170"/>
    </row>
    <row r="38" spans="1:42" s="171" customFormat="1" ht="74.25" customHeight="1">
      <c r="A38" s="163">
        <v>36</v>
      </c>
      <c r="B38" s="164" t="s">
        <v>983</v>
      </c>
      <c r="C38" s="165" t="s">
        <v>982</v>
      </c>
      <c r="D38" s="166"/>
      <c r="E38" s="166"/>
      <c r="F38" s="167"/>
      <c r="G38" s="167"/>
      <c r="H38" s="168"/>
      <c r="I38" s="168">
        <f t="shared" si="5"/>
        <v>0</v>
      </c>
      <c r="J38" s="167"/>
      <c r="K38" s="167"/>
      <c r="L38" s="167">
        <f t="shared" si="2"/>
        <v>0</v>
      </c>
      <c r="M38" s="167">
        <v>915.2</v>
      </c>
      <c r="N38" s="167"/>
      <c r="O38" s="167">
        <f t="shared" si="3"/>
        <v>915.2</v>
      </c>
      <c r="P38" s="167">
        <v>915.2</v>
      </c>
      <c r="Q38" s="24"/>
      <c r="R38" s="106">
        <f t="shared" si="4"/>
        <v>1830.4</v>
      </c>
      <c r="S38" s="167"/>
      <c r="T38" s="24"/>
      <c r="U38" s="106">
        <f t="shared" si="6"/>
        <v>1830.4</v>
      </c>
      <c r="V38" s="167"/>
      <c r="W38" s="167"/>
      <c r="X38" s="167"/>
      <c r="Y38" s="167"/>
      <c r="Z38" s="167"/>
      <c r="AA38" s="168"/>
      <c r="AB38" s="167"/>
      <c r="AC38" s="157"/>
      <c r="AD38" s="157"/>
      <c r="AE38" s="157"/>
      <c r="AF38" s="169"/>
      <c r="AG38" s="170"/>
      <c r="AH38" s="157"/>
      <c r="AI38" s="169"/>
      <c r="AJ38" s="170"/>
      <c r="AK38" s="157"/>
      <c r="AL38" s="169"/>
      <c r="AM38" s="170"/>
      <c r="AN38" s="157"/>
      <c r="AO38" s="169"/>
      <c r="AP38" s="170"/>
    </row>
    <row r="39" spans="1:42" s="171" customFormat="1" ht="74.25" customHeight="1">
      <c r="A39" s="163">
        <v>37</v>
      </c>
      <c r="B39" s="164" t="s">
        <v>984</v>
      </c>
      <c r="C39" s="165" t="s">
        <v>0</v>
      </c>
      <c r="D39" s="166"/>
      <c r="E39" s="166"/>
      <c r="F39" s="167"/>
      <c r="G39" s="167"/>
      <c r="H39" s="168"/>
      <c r="I39" s="168">
        <f t="shared" si="5"/>
        <v>0</v>
      </c>
      <c r="J39" s="167"/>
      <c r="K39" s="167"/>
      <c r="L39" s="167">
        <f t="shared" si="2"/>
        <v>0</v>
      </c>
      <c r="M39" s="167">
        <v>62.4</v>
      </c>
      <c r="N39" s="167"/>
      <c r="O39" s="167">
        <f t="shared" si="3"/>
        <v>62.4</v>
      </c>
      <c r="P39" s="167">
        <v>62.4</v>
      </c>
      <c r="Q39" s="24">
        <v>73.63</v>
      </c>
      <c r="R39" s="106">
        <f t="shared" si="4"/>
        <v>51.17</v>
      </c>
      <c r="S39" s="167"/>
      <c r="T39" s="24"/>
      <c r="U39" s="106">
        <f t="shared" si="6"/>
        <v>51.17</v>
      </c>
      <c r="V39" s="167"/>
      <c r="W39" s="167"/>
      <c r="X39" s="167"/>
      <c r="Y39" s="167"/>
      <c r="Z39" s="167"/>
      <c r="AA39" s="168"/>
      <c r="AB39" s="167"/>
      <c r="AC39" s="157"/>
      <c r="AD39" s="157"/>
      <c r="AE39" s="157"/>
      <c r="AF39" s="169"/>
      <c r="AG39" s="170"/>
      <c r="AH39" s="157"/>
      <c r="AI39" s="169"/>
      <c r="AJ39" s="170"/>
      <c r="AK39" s="157"/>
      <c r="AL39" s="169"/>
      <c r="AM39" s="170"/>
      <c r="AN39" s="157"/>
      <c r="AO39" s="169"/>
      <c r="AP39" s="170"/>
    </row>
    <row r="40" spans="1:42" s="171" customFormat="1" ht="74.25" customHeight="1">
      <c r="A40" s="163">
        <v>38</v>
      </c>
      <c r="B40" s="164" t="s">
        <v>972</v>
      </c>
      <c r="C40" s="165" t="s">
        <v>973</v>
      </c>
      <c r="D40" s="166"/>
      <c r="E40" s="166"/>
      <c r="F40" s="167"/>
      <c r="G40" s="167">
        <v>3315</v>
      </c>
      <c r="H40" s="168">
        <v>3911.7</v>
      </c>
      <c r="I40" s="168">
        <f t="shared" si="5"/>
        <v>-596.6999999999998</v>
      </c>
      <c r="J40" s="167">
        <v>3315</v>
      </c>
      <c r="K40" s="167">
        <v>3911.7</v>
      </c>
      <c r="L40" s="167">
        <f t="shared" si="2"/>
        <v>-1193.3999999999996</v>
      </c>
      <c r="M40" s="167">
        <v>3315</v>
      </c>
      <c r="N40" s="167">
        <f>3911.7+3911.7</f>
        <v>7823.4</v>
      </c>
      <c r="O40" s="167">
        <f t="shared" si="3"/>
        <v>-5701.799999999999</v>
      </c>
      <c r="P40" s="167">
        <v>3315</v>
      </c>
      <c r="Q40" s="24"/>
      <c r="R40" s="106">
        <f t="shared" si="4"/>
        <v>-2386.7999999999993</v>
      </c>
      <c r="S40" s="167"/>
      <c r="T40" s="24"/>
      <c r="U40" s="106">
        <f t="shared" si="6"/>
        <v>-2386.7999999999993</v>
      </c>
      <c r="V40" s="167"/>
      <c r="W40" s="167"/>
      <c r="X40" s="167"/>
      <c r="Y40" s="167"/>
      <c r="Z40" s="167"/>
      <c r="AA40" s="168"/>
      <c r="AB40" s="167"/>
      <c r="AC40" s="157"/>
      <c r="AD40" s="157"/>
      <c r="AE40" s="157"/>
      <c r="AF40" s="169"/>
      <c r="AG40" s="170"/>
      <c r="AH40" s="157"/>
      <c r="AI40" s="169"/>
      <c r="AJ40" s="170"/>
      <c r="AK40" s="157"/>
      <c r="AL40" s="169"/>
      <c r="AM40" s="170"/>
      <c r="AN40" s="157"/>
      <c r="AO40" s="169"/>
      <c r="AP40" s="170"/>
    </row>
    <row r="41" spans="1:42" s="110" customFormat="1" ht="39" customHeight="1">
      <c r="A41" s="103">
        <v>39</v>
      </c>
      <c r="B41" s="104" t="s">
        <v>527</v>
      </c>
      <c r="C41" s="105" t="s">
        <v>778</v>
      </c>
      <c r="D41" s="105" t="s">
        <v>929</v>
      </c>
      <c r="E41" s="105">
        <v>38.4</v>
      </c>
      <c r="F41" s="106">
        <v>0</v>
      </c>
      <c r="G41" s="106">
        <v>3660</v>
      </c>
      <c r="H41" s="29">
        <v>3660</v>
      </c>
      <c r="I41" s="107">
        <f t="shared" si="5"/>
        <v>0</v>
      </c>
      <c r="J41" s="106">
        <v>3660</v>
      </c>
      <c r="K41" s="24">
        <v>3660</v>
      </c>
      <c r="L41" s="106">
        <f t="shared" si="2"/>
        <v>0</v>
      </c>
      <c r="M41" s="106">
        <v>3660</v>
      </c>
      <c r="N41" s="24">
        <v>3660</v>
      </c>
      <c r="O41" s="106">
        <f t="shared" si="3"/>
        <v>0</v>
      </c>
      <c r="P41" s="106">
        <v>3660</v>
      </c>
      <c r="Q41" s="24"/>
      <c r="R41" s="106">
        <f t="shared" si="4"/>
        <v>3660</v>
      </c>
      <c r="S41" s="106"/>
      <c r="T41" s="24"/>
      <c r="U41" s="106">
        <f t="shared" si="6"/>
        <v>3660</v>
      </c>
      <c r="V41" s="106"/>
      <c r="W41" s="106"/>
      <c r="X41" s="106"/>
      <c r="Y41" s="106"/>
      <c r="Z41" s="106"/>
      <c r="AA41" s="107"/>
      <c r="AB41" s="106"/>
      <c r="AC41" s="98"/>
      <c r="AD41" s="98"/>
      <c r="AE41" s="98"/>
      <c r="AF41" s="113"/>
      <c r="AG41" s="109"/>
      <c r="AH41" s="98"/>
      <c r="AI41" s="113"/>
      <c r="AJ41" s="109"/>
      <c r="AK41" s="98"/>
      <c r="AL41" s="113"/>
      <c r="AM41" s="109"/>
      <c r="AN41" s="98"/>
      <c r="AO41" s="113"/>
      <c r="AP41" s="109"/>
    </row>
    <row r="42" spans="1:42" s="15" customFormat="1" ht="15">
      <c r="A42" s="103">
        <v>27</v>
      </c>
      <c r="B42" s="14" t="s">
        <v>757</v>
      </c>
      <c r="C42" s="20"/>
      <c r="D42" s="20">
        <v>3429.77</v>
      </c>
      <c r="E42" s="20">
        <f>SUM(E3:E41)</f>
        <v>1360.6</v>
      </c>
      <c r="F42" s="45">
        <f>SUM(F3:F41)</f>
        <v>6944.9</v>
      </c>
      <c r="G42" s="26">
        <f>SUM(G3:G41)</f>
        <v>225488.02</v>
      </c>
      <c r="H42" s="29">
        <f>SUM(H3:H23)</f>
        <v>101185.05</v>
      </c>
      <c r="I42" s="107">
        <f>F42+G42-H42</f>
        <v>131247.87</v>
      </c>
      <c r="J42" s="26">
        <f>SUM(J3:J41)</f>
        <v>202430.22</v>
      </c>
      <c r="K42" s="24">
        <f>SUM(K3:K41)</f>
        <v>115546.8</v>
      </c>
      <c r="L42" s="26">
        <f>SUM(L3:L41)</f>
        <v>197445.69000000003</v>
      </c>
      <c r="M42" s="26">
        <f>SUM(M3:M41)</f>
        <v>268194.51</v>
      </c>
      <c r="N42" s="24">
        <f>SUM(N3:N28)</f>
        <v>134951.95</v>
      </c>
      <c r="O42" s="26">
        <f aca="true" t="shared" si="7" ref="O42:AP42">SUM(O3:O41)</f>
        <v>289909.23</v>
      </c>
      <c r="P42" s="26">
        <f>SUM(P3:P41)</f>
        <v>271275.57</v>
      </c>
      <c r="Q42" s="24">
        <f t="shared" si="7"/>
        <v>158057.99</v>
      </c>
      <c r="R42" s="26">
        <f t="shared" si="7"/>
        <v>403126.81000000006</v>
      </c>
      <c r="S42" s="26">
        <f t="shared" si="7"/>
        <v>0</v>
      </c>
      <c r="T42" s="24">
        <f t="shared" si="7"/>
        <v>244350.71</v>
      </c>
      <c r="U42" s="26">
        <f t="shared" si="7"/>
        <v>163162.30000000005</v>
      </c>
      <c r="V42" s="26">
        <f t="shared" si="7"/>
        <v>0</v>
      </c>
      <c r="W42" s="26">
        <f t="shared" si="7"/>
        <v>0</v>
      </c>
      <c r="X42" s="26">
        <f t="shared" si="7"/>
        <v>0</v>
      </c>
      <c r="Y42" s="26">
        <f t="shared" si="7"/>
        <v>0</v>
      </c>
      <c r="Z42" s="26">
        <f t="shared" si="7"/>
        <v>0</v>
      </c>
      <c r="AA42" s="27">
        <f t="shared" si="7"/>
        <v>0</v>
      </c>
      <c r="AB42" s="26">
        <f t="shared" si="7"/>
        <v>0</v>
      </c>
      <c r="AC42" s="38">
        <f t="shared" si="7"/>
        <v>0</v>
      </c>
      <c r="AD42" s="42">
        <f t="shared" si="7"/>
        <v>0</v>
      </c>
      <c r="AE42" s="62">
        <f t="shared" si="7"/>
        <v>0</v>
      </c>
      <c r="AF42" s="80">
        <f t="shared" si="7"/>
        <v>0</v>
      </c>
      <c r="AG42" s="62">
        <f t="shared" si="7"/>
        <v>0</v>
      </c>
      <c r="AH42" s="62">
        <f t="shared" si="7"/>
        <v>0</v>
      </c>
      <c r="AI42" s="80">
        <f t="shared" si="7"/>
        <v>0</v>
      </c>
      <c r="AJ42" s="62">
        <f t="shared" si="7"/>
        <v>0</v>
      </c>
      <c r="AK42" s="62">
        <f t="shared" si="7"/>
        <v>0</v>
      </c>
      <c r="AL42" s="65">
        <f t="shared" si="7"/>
        <v>0</v>
      </c>
      <c r="AM42" s="62">
        <f t="shared" si="7"/>
        <v>0</v>
      </c>
      <c r="AN42" s="62">
        <f t="shared" si="7"/>
        <v>0</v>
      </c>
      <c r="AO42" s="65">
        <f t="shared" si="7"/>
        <v>0</v>
      </c>
      <c r="AP42" s="62">
        <f t="shared" si="7"/>
        <v>0</v>
      </c>
    </row>
    <row r="43" spans="1:42" ht="15">
      <c r="A43" s="103">
        <v>28</v>
      </c>
      <c r="B43" s="2"/>
      <c r="C43" s="19"/>
      <c r="D43" s="19"/>
      <c r="E43" s="19"/>
      <c r="F43" s="128"/>
      <c r="G43" s="128"/>
      <c r="H43" s="29"/>
      <c r="I43" s="129"/>
      <c r="J43" s="128"/>
      <c r="L43" s="128"/>
      <c r="M43" s="128"/>
      <c r="O43" s="128" t="e">
        <f>#REF!+#REF!+#REF!</f>
        <v>#REF!</v>
      </c>
      <c r="AC43" s="60"/>
      <c r="AF43" s="66"/>
      <c r="AG43" s="61"/>
      <c r="AI43" s="66"/>
      <c r="AJ43" s="61"/>
      <c r="AL43" s="66"/>
      <c r="AM43" s="61"/>
      <c r="AO43" s="66"/>
      <c r="AP43" s="61"/>
    </row>
    <row r="44" spans="2:42" ht="15">
      <c r="B44" s="2"/>
      <c r="C44" s="19"/>
      <c r="D44" s="19"/>
      <c r="E44" s="19"/>
      <c r="F44" s="128"/>
      <c r="G44" s="128"/>
      <c r="H44" s="29"/>
      <c r="I44" s="129"/>
      <c r="J44" s="128"/>
      <c r="L44" s="128"/>
      <c r="M44" s="128"/>
      <c r="O44" s="128"/>
      <c r="AC44" s="60"/>
      <c r="AF44" s="66"/>
      <c r="AG44" s="61"/>
      <c r="AI44" s="66"/>
      <c r="AJ44" s="61"/>
      <c r="AL44" s="66"/>
      <c r="AM44" s="61"/>
      <c r="AO44" s="66"/>
      <c r="AP44" s="61"/>
    </row>
    <row r="45" spans="2:42" ht="15">
      <c r="B45" s="3"/>
      <c r="C45" s="19"/>
      <c r="D45" s="19"/>
      <c r="E45" s="19"/>
      <c r="F45" s="128"/>
      <c r="G45" s="128"/>
      <c r="H45" s="29"/>
      <c r="I45" s="129"/>
      <c r="J45" s="128"/>
      <c r="L45" s="128"/>
      <c r="M45" s="128"/>
      <c r="O45" s="128"/>
      <c r="P45" s="23">
        <f>P42+'физ.л.'!P91+'разные физ.л.'!P30</f>
        <v>550215.998</v>
      </c>
      <c r="AC45" s="60"/>
      <c r="AF45" s="66"/>
      <c r="AG45" s="61"/>
      <c r="AI45" s="66"/>
      <c r="AJ45" s="61"/>
      <c r="AL45" s="66"/>
      <c r="AM45" s="61"/>
      <c r="AO45" s="66"/>
      <c r="AP45" s="61"/>
    </row>
    <row r="46" spans="2:42" ht="15">
      <c r="B46" s="3"/>
      <c r="C46" s="19"/>
      <c r="D46" s="19"/>
      <c r="E46" s="19"/>
      <c r="F46" s="128"/>
      <c r="G46" s="128"/>
      <c r="H46" s="29"/>
      <c r="I46" s="129"/>
      <c r="J46" s="128"/>
      <c r="L46" s="128"/>
      <c r="M46" s="128"/>
      <c r="O46" s="128"/>
      <c r="AC46" s="60"/>
      <c r="AF46" s="66"/>
      <c r="AG46" s="61"/>
      <c r="AI46" s="66"/>
      <c r="AJ46" s="61"/>
      <c r="AL46" s="66"/>
      <c r="AM46" s="61"/>
      <c r="AO46" s="66"/>
      <c r="AP46" s="61"/>
    </row>
    <row r="47" spans="2:42" ht="15">
      <c r="B47" s="3"/>
      <c r="C47" s="19"/>
      <c r="D47" s="19"/>
      <c r="E47" s="19"/>
      <c r="F47" s="128"/>
      <c r="G47" s="128"/>
      <c r="H47" s="29"/>
      <c r="I47" s="129"/>
      <c r="J47" s="128"/>
      <c r="L47" s="128"/>
      <c r="M47" s="128"/>
      <c r="O47" s="128"/>
      <c r="AC47" s="60"/>
      <c r="AF47" s="66"/>
      <c r="AG47" s="61"/>
      <c r="AI47" s="66"/>
      <c r="AJ47" s="61"/>
      <c r="AL47" s="66"/>
      <c r="AM47" s="61"/>
      <c r="AO47" s="66"/>
      <c r="AP47" s="61"/>
    </row>
    <row r="48" spans="2:42" ht="15">
      <c r="B48" s="3"/>
      <c r="C48" s="19"/>
      <c r="D48" s="19"/>
      <c r="E48" s="19"/>
      <c r="F48" s="128"/>
      <c r="G48" s="128"/>
      <c r="H48" s="29"/>
      <c r="I48" s="129"/>
      <c r="J48" s="128"/>
      <c r="L48" s="128"/>
      <c r="M48" s="128"/>
      <c r="O48" s="128"/>
      <c r="AC48" s="60"/>
      <c r="AF48" s="66"/>
      <c r="AG48" s="61"/>
      <c r="AI48" s="66"/>
      <c r="AJ48" s="61"/>
      <c r="AL48" s="66"/>
      <c r="AM48" s="61"/>
      <c r="AO48" s="66"/>
      <c r="AP48" s="61"/>
    </row>
    <row r="49" spans="2:42" ht="15">
      <c r="B49" s="3"/>
      <c r="C49" s="19"/>
      <c r="D49" s="19"/>
      <c r="E49" s="19"/>
      <c r="F49" s="128"/>
      <c r="G49" s="128"/>
      <c r="H49" s="29"/>
      <c r="I49" s="129"/>
      <c r="J49" s="128"/>
      <c r="L49" s="128"/>
      <c r="M49" s="128"/>
      <c r="O49" s="128"/>
      <c r="AC49" s="60"/>
      <c r="AF49" s="66"/>
      <c r="AG49" s="61"/>
      <c r="AI49" s="66"/>
      <c r="AJ49" s="61"/>
      <c r="AL49" s="66"/>
      <c r="AM49" s="61"/>
      <c r="AO49" s="66"/>
      <c r="AP49" s="61"/>
    </row>
    <row r="50" spans="2:42" ht="15">
      <c r="B50" s="3"/>
      <c r="C50" s="19"/>
      <c r="D50" s="19"/>
      <c r="E50" s="19"/>
      <c r="F50" s="128"/>
      <c r="G50" s="128"/>
      <c r="H50" s="29"/>
      <c r="I50" s="129"/>
      <c r="J50" s="128"/>
      <c r="L50" s="128"/>
      <c r="M50" s="128"/>
      <c r="O50" s="128"/>
      <c r="AC50" s="60"/>
      <c r="AF50" s="66"/>
      <c r="AG50" s="61"/>
      <c r="AI50" s="66"/>
      <c r="AJ50" s="61"/>
      <c r="AL50" s="66"/>
      <c r="AM50" s="61"/>
      <c r="AO50" s="66"/>
      <c r="AP50" s="61"/>
    </row>
    <row r="51" spans="2:42" ht="15">
      <c r="B51" s="3"/>
      <c r="C51" s="19"/>
      <c r="D51" s="19"/>
      <c r="E51" s="19"/>
      <c r="F51" s="128"/>
      <c r="G51" s="128"/>
      <c r="H51" s="29"/>
      <c r="I51" s="129"/>
      <c r="J51" s="128"/>
      <c r="L51" s="128"/>
      <c r="M51" s="128"/>
      <c r="O51" s="128"/>
      <c r="AC51" s="60"/>
      <c r="AF51" s="66"/>
      <c r="AG51" s="61"/>
      <c r="AI51" s="66"/>
      <c r="AJ51" s="61"/>
      <c r="AL51" s="66"/>
      <c r="AM51" s="61"/>
      <c r="AO51" s="66"/>
      <c r="AP51" s="61"/>
    </row>
    <row r="52" spans="2:42" ht="15">
      <c r="B52" s="3"/>
      <c r="C52" s="19"/>
      <c r="D52" s="19"/>
      <c r="E52" s="19"/>
      <c r="F52" s="128"/>
      <c r="G52" s="128"/>
      <c r="H52" s="29"/>
      <c r="I52" s="129"/>
      <c r="J52" s="128"/>
      <c r="L52" s="128"/>
      <c r="M52" s="128"/>
      <c r="O52" s="128"/>
      <c r="AC52" s="60"/>
      <c r="AF52" s="66"/>
      <c r="AG52" s="61"/>
      <c r="AI52" s="66"/>
      <c r="AJ52" s="61"/>
      <c r="AL52" s="66"/>
      <c r="AM52" s="61"/>
      <c r="AO52" s="66"/>
      <c r="AP52" s="61"/>
    </row>
    <row r="53" spans="2:42" ht="15">
      <c r="B53" s="3"/>
      <c r="C53" s="19"/>
      <c r="D53" s="19"/>
      <c r="E53" s="19"/>
      <c r="F53" s="128"/>
      <c r="G53" s="128"/>
      <c r="H53" s="29"/>
      <c r="I53" s="129"/>
      <c r="J53" s="128"/>
      <c r="L53" s="128"/>
      <c r="M53" s="128"/>
      <c r="O53" s="128"/>
      <c r="AC53" s="60"/>
      <c r="AF53" s="66"/>
      <c r="AG53" s="61"/>
      <c r="AI53" s="66"/>
      <c r="AJ53" s="61"/>
      <c r="AL53" s="66"/>
      <c r="AM53" s="61"/>
      <c r="AO53" s="66"/>
      <c r="AP53" s="61"/>
    </row>
    <row r="54" spans="2:42" ht="15">
      <c r="B54" s="3"/>
      <c r="C54" s="19"/>
      <c r="D54" s="19"/>
      <c r="E54" s="19"/>
      <c r="F54" s="128"/>
      <c r="G54" s="128"/>
      <c r="H54" s="29"/>
      <c r="I54" s="129"/>
      <c r="J54" s="128"/>
      <c r="L54" s="128"/>
      <c r="M54" s="128"/>
      <c r="O54" s="128"/>
      <c r="AC54" s="60"/>
      <c r="AF54" s="66"/>
      <c r="AG54" s="61"/>
      <c r="AI54" s="66"/>
      <c r="AJ54" s="61"/>
      <c r="AL54" s="66"/>
      <c r="AM54" s="61"/>
      <c r="AO54" s="66"/>
      <c r="AP54" s="61"/>
    </row>
    <row r="55" spans="2:42" ht="15">
      <c r="B55" s="3"/>
      <c r="C55" s="19"/>
      <c r="D55" s="19"/>
      <c r="E55" s="19"/>
      <c r="F55" s="128"/>
      <c r="G55" s="128"/>
      <c r="H55" s="29"/>
      <c r="I55" s="129"/>
      <c r="J55" s="128"/>
      <c r="L55" s="128"/>
      <c r="M55" s="128"/>
      <c r="O55" s="128"/>
      <c r="AC55" s="60"/>
      <c r="AF55" s="66"/>
      <c r="AG55" s="61"/>
      <c r="AI55" s="66"/>
      <c r="AJ55" s="61"/>
      <c r="AL55" s="66"/>
      <c r="AM55" s="61"/>
      <c r="AO55" s="66"/>
      <c r="AP55" s="61"/>
    </row>
    <row r="56" spans="2:42" ht="15">
      <c r="B56" s="3"/>
      <c r="C56" s="19"/>
      <c r="D56" s="19"/>
      <c r="E56" s="19"/>
      <c r="F56" s="128"/>
      <c r="G56" s="128"/>
      <c r="H56" s="29"/>
      <c r="I56" s="129"/>
      <c r="J56" s="128"/>
      <c r="L56" s="128"/>
      <c r="M56" s="128"/>
      <c r="O56" s="128"/>
      <c r="AC56" s="60"/>
      <c r="AF56" s="66"/>
      <c r="AG56" s="61"/>
      <c r="AI56" s="66"/>
      <c r="AJ56" s="61"/>
      <c r="AL56" s="66"/>
      <c r="AM56" s="61"/>
      <c r="AO56" s="66"/>
      <c r="AP56" s="61"/>
    </row>
    <row r="57" spans="2:42" ht="15">
      <c r="B57" s="3"/>
      <c r="C57" s="19"/>
      <c r="D57" s="19"/>
      <c r="E57" s="19"/>
      <c r="F57" s="128"/>
      <c r="G57" s="128"/>
      <c r="H57" s="29"/>
      <c r="I57" s="129"/>
      <c r="J57" s="128"/>
      <c r="L57" s="128"/>
      <c r="M57" s="128"/>
      <c r="O57" s="128"/>
      <c r="AC57" s="60"/>
      <c r="AF57" s="66"/>
      <c r="AG57" s="61"/>
      <c r="AI57" s="66"/>
      <c r="AJ57" s="61"/>
      <c r="AL57" s="66"/>
      <c r="AM57" s="61"/>
      <c r="AO57" s="66"/>
      <c r="AP57" s="61"/>
    </row>
    <row r="58" spans="2:42" ht="15">
      <c r="B58" s="3"/>
      <c r="C58" s="19"/>
      <c r="D58" s="19"/>
      <c r="E58" s="19"/>
      <c r="F58" s="128"/>
      <c r="G58" s="128"/>
      <c r="H58" s="29"/>
      <c r="I58" s="129"/>
      <c r="J58" s="128"/>
      <c r="L58" s="128"/>
      <c r="M58" s="128"/>
      <c r="O58" s="128"/>
      <c r="AC58" s="60"/>
      <c r="AF58" s="66"/>
      <c r="AG58" s="61"/>
      <c r="AI58" s="66"/>
      <c r="AJ58" s="61"/>
      <c r="AL58" s="66"/>
      <c r="AM58" s="61"/>
      <c r="AO58" s="66"/>
      <c r="AP58" s="61"/>
    </row>
    <row r="59" spans="2:42" ht="15">
      <c r="B59" s="3"/>
      <c r="C59" s="19"/>
      <c r="D59" s="19"/>
      <c r="E59" s="19"/>
      <c r="F59" s="128"/>
      <c r="G59" s="128"/>
      <c r="H59" s="29"/>
      <c r="I59" s="129"/>
      <c r="J59" s="128"/>
      <c r="L59" s="128"/>
      <c r="M59" s="128"/>
      <c r="O59" s="128"/>
      <c r="AC59" s="60"/>
      <c r="AF59" s="66"/>
      <c r="AG59" s="61"/>
      <c r="AI59" s="66"/>
      <c r="AJ59" s="61"/>
      <c r="AL59" s="66"/>
      <c r="AM59" s="61"/>
      <c r="AO59" s="66"/>
      <c r="AP59" s="61"/>
    </row>
    <row r="60" spans="2:42" ht="15">
      <c r="B60" s="3"/>
      <c r="C60" s="19"/>
      <c r="D60" s="19"/>
      <c r="E60" s="19"/>
      <c r="F60" s="128"/>
      <c r="G60" s="128"/>
      <c r="H60" s="29"/>
      <c r="I60" s="129"/>
      <c r="J60" s="128"/>
      <c r="L60" s="128"/>
      <c r="M60" s="128"/>
      <c r="O60" s="128"/>
      <c r="AC60" s="60"/>
      <c r="AF60" s="66"/>
      <c r="AG60" s="61"/>
      <c r="AI60" s="66"/>
      <c r="AJ60" s="61"/>
      <c r="AL60" s="66"/>
      <c r="AM60" s="61"/>
      <c r="AO60" s="66"/>
      <c r="AP60" s="61"/>
    </row>
    <row r="61" spans="2:42" ht="15">
      <c r="B61" s="3"/>
      <c r="C61" s="19"/>
      <c r="D61" s="19"/>
      <c r="E61" s="19"/>
      <c r="F61" s="128"/>
      <c r="G61" s="128"/>
      <c r="H61" s="29"/>
      <c r="I61" s="129"/>
      <c r="J61" s="128"/>
      <c r="L61" s="128"/>
      <c r="M61" s="128"/>
      <c r="O61" s="128"/>
      <c r="AC61" s="60"/>
      <c r="AF61" s="66"/>
      <c r="AG61" s="61"/>
      <c r="AI61" s="66"/>
      <c r="AJ61" s="61"/>
      <c r="AL61" s="66"/>
      <c r="AM61" s="61"/>
      <c r="AO61" s="66"/>
      <c r="AP61" s="61"/>
    </row>
    <row r="62" spans="2:42" ht="15">
      <c r="B62" s="3"/>
      <c r="C62" s="19"/>
      <c r="D62" s="19"/>
      <c r="E62" s="19"/>
      <c r="F62" s="128"/>
      <c r="G62" s="128"/>
      <c r="H62" s="29"/>
      <c r="I62" s="129"/>
      <c r="J62" s="128"/>
      <c r="L62" s="128"/>
      <c r="M62" s="128"/>
      <c r="O62" s="128"/>
      <c r="AC62" s="60"/>
      <c r="AF62" s="66"/>
      <c r="AG62" s="61"/>
      <c r="AI62" s="66"/>
      <c r="AJ62" s="61"/>
      <c r="AL62" s="66"/>
      <c r="AM62" s="61"/>
      <c r="AO62" s="66"/>
      <c r="AP62" s="61"/>
    </row>
    <row r="63" spans="2:42" ht="15">
      <c r="B63" s="3"/>
      <c r="C63" s="19"/>
      <c r="D63" s="19"/>
      <c r="E63" s="19"/>
      <c r="F63" s="128"/>
      <c r="G63" s="128"/>
      <c r="H63" s="29"/>
      <c r="I63" s="129"/>
      <c r="J63" s="128"/>
      <c r="L63" s="128"/>
      <c r="M63" s="128"/>
      <c r="O63" s="128"/>
      <c r="AC63" s="60"/>
      <c r="AF63" s="66"/>
      <c r="AG63" s="61"/>
      <c r="AI63" s="66"/>
      <c r="AJ63" s="61"/>
      <c r="AL63" s="66"/>
      <c r="AM63" s="61"/>
      <c r="AO63" s="66"/>
      <c r="AP63" s="61"/>
    </row>
    <row r="64" spans="2:42" ht="15">
      <c r="B64" s="3"/>
      <c r="C64" s="19"/>
      <c r="D64" s="19"/>
      <c r="E64" s="19"/>
      <c r="F64" s="128"/>
      <c r="G64" s="128"/>
      <c r="H64" s="29"/>
      <c r="I64" s="129"/>
      <c r="J64" s="128"/>
      <c r="L64" s="128"/>
      <c r="M64" s="128"/>
      <c r="O64" s="128"/>
      <c r="AC64" s="60"/>
      <c r="AF64" s="66"/>
      <c r="AG64" s="61"/>
      <c r="AI64" s="66"/>
      <c r="AJ64" s="61"/>
      <c r="AL64" s="66"/>
      <c r="AM64" s="61"/>
      <c r="AO64" s="66"/>
      <c r="AP64" s="61"/>
    </row>
    <row r="65" spans="2:42" ht="15">
      <c r="B65" s="3"/>
      <c r="C65" s="19"/>
      <c r="D65" s="19"/>
      <c r="E65" s="19"/>
      <c r="F65" s="128"/>
      <c r="G65" s="128"/>
      <c r="H65" s="29"/>
      <c r="I65" s="129"/>
      <c r="J65" s="128"/>
      <c r="L65" s="128"/>
      <c r="M65" s="128"/>
      <c r="O65" s="128"/>
      <c r="AC65" s="60"/>
      <c r="AF65" s="66"/>
      <c r="AG65" s="61"/>
      <c r="AI65" s="66"/>
      <c r="AJ65" s="61"/>
      <c r="AL65" s="66"/>
      <c r="AM65" s="61"/>
      <c r="AO65" s="66"/>
      <c r="AP65" s="61"/>
    </row>
    <row r="66" spans="2:42" ht="15">
      <c r="B66" s="3"/>
      <c r="C66" s="19"/>
      <c r="D66" s="19"/>
      <c r="E66" s="19"/>
      <c r="F66" s="128"/>
      <c r="G66" s="128"/>
      <c r="H66" s="29"/>
      <c r="I66" s="129"/>
      <c r="J66" s="128"/>
      <c r="L66" s="128"/>
      <c r="M66" s="128"/>
      <c r="O66" s="128"/>
      <c r="AC66" s="60"/>
      <c r="AF66" s="66"/>
      <c r="AG66" s="61"/>
      <c r="AI66" s="66"/>
      <c r="AJ66" s="61"/>
      <c r="AL66" s="66"/>
      <c r="AM66" s="61"/>
      <c r="AO66" s="66"/>
      <c r="AP66" s="61"/>
    </row>
    <row r="67" spans="2:42" ht="15">
      <c r="B67" s="3"/>
      <c r="C67" s="19"/>
      <c r="D67" s="19"/>
      <c r="E67" s="19"/>
      <c r="F67" s="128"/>
      <c r="G67" s="128"/>
      <c r="H67" s="29"/>
      <c r="I67" s="129"/>
      <c r="J67" s="128"/>
      <c r="L67" s="128"/>
      <c r="M67" s="128"/>
      <c r="O67" s="128"/>
      <c r="AC67" s="60"/>
      <c r="AF67" s="66"/>
      <c r="AG67" s="61"/>
      <c r="AI67" s="66"/>
      <c r="AJ67" s="61"/>
      <c r="AL67" s="66"/>
      <c r="AM67" s="61"/>
      <c r="AO67" s="66"/>
      <c r="AP67" s="61"/>
    </row>
    <row r="68" spans="2:42" ht="15">
      <c r="B68" s="3"/>
      <c r="C68" s="19"/>
      <c r="D68" s="19"/>
      <c r="E68" s="19"/>
      <c r="F68" s="128"/>
      <c r="G68" s="128"/>
      <c r="H68" s="29"/>
      <c r="I68" s="129"/>
      <c r="J68" s="128"/>
      <c r="L68" s="128"/>
      <c r="M68" s="128"/>
      <c r="O68" s="128"/>
      <c r="AC68" s="60"/>
      <c r="AF68" s="66"/>
      <c r="AG68" s="61"/>
      <c r="AI68" s="66"/>
      <c r="AJ68" s="61"/>
      <c r="AL68" s="66"/>
      <c r="AM68" s="61"/>
      <c r="AO68" s="66"/>
      <c r="AP68" s="61"/>
    </row>
    <row r="69" spans="2:42" ht="15">
      <c r="B69" s="3"/>
      <c r="C69" s="19"/>
      <c r="D69" s="19"/>
      <c r="E69" s="19"/>
      <c r="F69" s="128"/>
      <c r="G69" s="128"/>
      <c r="H69" s="29"/>
      <c r="I69" s="129"/>
      <c r="J69" s="128"/>
      <c r="L69" s="128"/>
      <c r="M69" s="128"/>
      <c r="O69" s="128"/>
      <c r="AC69" s="60"/>
      <c r="AF69" s="66"/>
      <c r="AG69" s="61"/>
      <c r="AI69" s="66"/>
      <c r="AJ69" s="61"/>
      <c r="AL69" s="66"/>
      <c r="AM69" s="61"/>
      <c r="AO69" s="66"/>
      <c r="AP69" s="61"/>
    </row>
    <row r="70" spans="2:42" ht="15">
      <c r="B70" s="3"/>
      <c r="C70" s="19"/>
      <c r="D70" s="19"/>
      <c r="E70" s="19"/>
      <c r="F70" s="128"/>
      <c r="G70" s="128"/>
      <c r="H70" s="29"/>
      <c r="I70" s="129"/>
      <c r="J70" s="128"/>
      <c r="L70" s="128"/>
      <c r="M70" s="128"/>
      <c r="O70" s="128"/>
      <c r="AC70" s="60"/>
      <c r="AF70" s="66"/>
      <c r="AG70" s="61"/>
      <c r="AI70" s="66"/>
      <c r="AJ70" s="61"/>
      <c r="AL70" s="66"/>
      <c r="AM70" s="61"/>
      <c r="AO70" s="66"/>
      <c r="AP70" s="61"/>
    </row>
    <row r="71" spans="2:42" ht="15">
      <c r="B71" s="3"/>
      <c r="C71" s="19"/>
      <c r="D71" s="19"/>
      <c r="E71" s="19"/>
      <c r="F71" s="128"/>
      <c r="G71" s="128"/>
      <c r="H71" s="29"/>
      <c r="I71" s="129"/>
      <c r="J71" s="128"/>
      <c r="L71" s="128"/>
      <c r="M71" s="128"/>
      <c r="O71" s="128"/>
      <c r="AC71" s="60"/>
      <c r="AF71" s="66"/>
      <c r="AG71" s="61"/>
      <c r="AI71" s="66"/>
      <c r="AJ71" s="61"/>
      <c r="AL71" s="66"/>
      <c r="AM71" s="61"/>
      <c r="AO71" s="66"/>
      <c r="AP71" s="61"/>
    </row>
    <row r="72" spans="2:42" ht="15">
      <c r="B72" s="3"/>
      <c r="C72" s="19"/>
      <c r="D72" s="19"/>
      <c r="E72" s="19"/>
      <c r="F72" s="128"/>
      <c r="G72" s="128"/>
      <c r="H72" s="29"/>
      <c r="I72" s="129"/>
      <c r="J72" s="128"/>
      <c r="L72" s="128"/>
      <c r="M72" s="128"/>
      <c r="O72" s="128"/>
      <c r="AC72" s="60"/>
      <c r="AF72" s="66"/>
      <c r="AG72" s="61"/>
      <c r="AI72" s="66"/>
      <c r="AJ72" s="61"/>
      <c r="AL72" s="66"/>
      <c r="AM72" s="61"/>
      <c r="AO72" s="66"/>
      <c r="AP72" s="61"/>
    </row>
    <row r="73" spans="2:42" ht="15">
      <c r="B73" s="3"/>
      <c r="C73" s="19"/>
      <c r="D73" s="19"/>
      <c r="E73" s="19"/>
      <c r="F73" s="128"/>
      <c r="G73" s="128"/>
      <c r="H73" s="29"/>
      <c r="I73" s="129"/>
      <c r="J73" s="128"/>
      <c r="L73" s="128"/>
      <c r="M73" s="128"/>
      <c r="O73" s="128"/>
      <c r="AC73" s="60"/>
      <c r="AF73" s="66"/>
      <c r="AG73" s="61"/>
      <c r="AI73" s="66"/>
      <c r="AJ73" s="61"/>
      <c r="AL73" s="66"/>
      <c r="AM73" s="61"/>
      <c r="AO73" s="66"/>
      <c r="AP73" s="61"/>
    </row>
    <row r="74" spans="2:42" ht="15">
      <c r="B74" s="3"/>
      <c r="C74" s="19"/>
      <c r="D74" s="19"/>
      <c r="E74" s="19"/>
      <c r="F74" s="128"/>
      <c r="G74" s="128"/>
      <c r="H74" s="29"/>
      <c r="I74" s="129"/>
      <c r="J74" s="128"/>
      <c r="L74" s="128"/>
      <c r="M74" s="128"/>
      <c r="O74" s="128"/>
      <c r="AC74" s="60"/>
      <c r="AF74" s="66"/>
      <c r="AG74" s="61"/>
      <c r="AI74" s="66"/>
      <c r="AJ74" s="61"/>
      <c r="AL74" s="66"/>
      <c r="AM74" s="61"/>
      <c r="AO74" s="66"/>
      <c r="AP74" s="61"/>
    </row>
    <row r="75" spans="2:42" ht="15">
      <c r="B75" s="3"/>
      <c r="C75" s="19"/>
      <c r="D75" s="19"/>
      <c r="E75" s="19"/>
      <c r="F75" s="128"/>
      <c r="G75" s="128"/>
      <c r="H75" s="29"/>
      <c r="I75" s="129"/>
      <c r="J75" s="128"/>
      <c r="L75" s="128"/>
      <c r="M75" s="128"/>
      <c r="O75" s="128"/>
      <c r="AC75" s="60"/>
      <c r="AF75" s="66"/>
      <c r="AG75" s="61"/>
      <c r="AI75" s="66"/>
      <c r="AJ75" s="61"/>
      <c r="AL75" s="66"/>
      <c r="AM75" s="61"/>
      <c r="AO75" s="66"/>
      <c r="AP75" s="61"/>
    </row>
    <row r="76" spans="2:42" ht="15">
      <c r="B76" s="3"/>
      <c r="C76" s="19"/>
      <c r="D76" s="19"/>
      <c r="E76" s="19"/>
      <c r="F76" s="128"/>
      <c r="G76" s="128"/>
      <c r="H76" s="29"/>
      <c r="I76" s="129"/>
      <c r="J76" s="128"/>
      <c r="L76" s="128"/>
      <c r="M76" s="128"/>
      <c r="O76" s="128"/>
      <c r="AC76" s="60"/>
      <c r="AF76" s="66"/>
      <c r="AG76" s="61"/>
      <c r="AI76" s="66"/>
      <c r="AJ76" s="61"/>
      <c r="AL76" s="66"/>
      <c r="AM76" s="61"/>
      <c r="AO76" s="66"/>
      <c r="AP76" s="61"/>
    </row>
    <row r="77" spans="2:42" ht="15">
      <c r="B77" s="3"/>
      <c r="C77" s="19"/>
      <c r="D77" s="19"/>
      <c r="E77" s="19"/>
      <c r="F77" s="128"/>
      <c r="G77" s="128"/>
      <c r="H77" s="29"/>
      <c r="I77" s="129"/>
      <c r="J77" s="128"/>
      <c r="L77" s="128"/>
      <c r="M77" s="128"/>
      <c r="O77" s="128"/>
      <c r="AC77" s="60"/>
      <c r="AF77" s="66"/>
      <c r="AG77" s="61"/>
      <c r="AI77" s="66"/>
      <c r="AJ77" s="61"/>
      <c r="AL77" s="66"/>
      <c r="AM77" s="61"/>
      <c r="AO77" s="66"/>
      <c r="AP77" s="61"/>
    </row>
    <row r="78" spans="2:42" ht="15">
      <c r="B78" s="3"/>
      <c r="C78" s="19"/>
      <c r="D78" s="19"/>
      <c r="E78" s="19"/>
      <c r="F78" s="128"/>
      <c r="G78" s="128"/>
      <c r="H78" s="29"/>
      <c r="I78" s="129"/>
      <c r="J78" s="128"/>
      <c r="L78" s="128"/>
      <c r="M78" s="128"/>
      <c r="O78" s="128"/>
      <c r="AC78" s="60"/>
      <c r="AF78" s="66"/>
      <c r="AG78" s="61"/>
      <c r="AI78" s="66"/>
      <c r="AJ78" s="61"/>
      <c r="AL78" s="66"/>
      <c r="AM78" s="61"/>
      <c r="AO78" s="66"/>
      <c r="AP78" s="61"/>
    </row>
    <row r="79" spans="2:42" ht="15">
      <c r="B79" s="3"/>
      <c r="C79" s="19"/>
      <c r="D79" s="19"/>
      <c r="E79" s="19"/>
      <c r="F79" s="128"/>
      <c r="G79" s="128"/>
      <c r="H79" s="29"/>
      <c r="I79" s="129"/>
      <c r="J79" s="128"/>
      <c r="L79" s="128"/>
      <c r="M79" s="128"/>
      <c r="O79" s="128"/>
      <c r="AC79" s="60"/>
      <c r="AF79" s="66"/>
      <c r="AG79" s="61"/>
      <c r="AI79" s="66"/>
      <c r="AJ79" s="61"/>
      <c r="AL79" s="66"/>
      <c r="AM79" s="61"/>
      <c r="AO79" s="66"/>
      <c r="AP79" s="61"/>
    </row>
    <row r="80" spans="2:42" ht="15">
      <c r="B80" s="3"/>
      <c r="C80" s="19"/>
      <c r="D80" s="19"/>
      <c r="E80" s="19"/>
      <c r="F80" s="128"/>
      <c r="G80" s="128"/>
      <c r="H80" s="29"/>
      <c r="I80" s="129"/>
      <c r="J80" s="128"/>
      <c r="L80" s="128"/>
      <c r="M80" s="128"/>
      <c r="O80" s="128"/>
      <c r="AC80" s="60"/>
      <c r="AF80" s="66"/>
      <c r="AG80" s="61"/>
      <c r="AI80" s="66"/>
      <c r="AJ80" s="61"/>
      <c r="AL80" s="66"/>
      <c r="AM80" s="61"/>
      <c r="AO80" s="66"/>
      <c r="AP80" s="61"/>
    </row>
    <row r="81" spans="2:42" ht="15">
      <c r="B81" s="3"/>
      <c r="C81" s="19"/>
      <c r="D81" s="19"/>
      <c r="E81" s="19"/>
      <c r="F81" s="128"/>
      <c r="G81" s="128"/>
      <c r="H81" s="29"/>
      <c r="I81" s="129"/>
      <c r="J81" s="128"/>
      <c r="L81" s="128"/>
      <c r="M81" s="128"/>
      <c r="O81" s="128"/>
      <c r="AC81" s="60"/>
      <c r="AF81" s="66"/>
      <c r="AG81" s="61"/>
      <c r="AI81" s="66"/>
      <c r="AJ81" s="61"/>
      <c r="AL81" s="66"/>
      <c r="AM81" s="61"/>
      <c r="AO81" s="66"/>
      <c r="AP81" s="61"/>
    </row>
    <row r="82" spans="2:42" ht="15">
      <c r="B82" s="3"/>
      <c r="C82" s="19"/>
      <c r="D82" s="19"/>
      <c r="E82" s="19"/>
      <c r="F82" s="128"/>
      <c r="G82" s="128"/>
      <c r="H82" s="29"/>
      <c r="I82" s="129"/>
      <c r="J82" s="128"/>
      <c r="L82" s="128"/>
      <c r="M82" s="128"/>
      <c r="O82" s="128"/>
      <c r="AC82" s="60"/>
      <c r="AF82" s="66"/>
      <c r="AG82" s="61"/>
      <c r="AI82" s="66"/>
      <c r="AJ82" s="61"/>
      <c r="AL82" s="66"/>
      <c r="AM82" s="61"/>
      <c r="AO82" s="66"/>
      <c r="AP82" s="61"/>
    </row>
    <row r="83" spans="2:42" ht="15">
      <c r="B83" s="3"/>
      <c r="C83" s="19"/>
      <c r="D83" s="19"/>
      <c r="E83" s="19"/>
      <c r="F83" s="128"/>
      <c r="G83" s="128"/>
      <c r="H83" s="29"/>
      <c r="I83" s="129"/>
      <c r="J83" s="128"/>
      <c r="L83" s="128"/>
      <c r="M83" s="128"/>
      <c r="O83" s="128"/>
      <c r="AC83" s="60"/>
      <c r="AF83" s="66"/>
      <c r="AG83" s="61"/>
      <c r="AI83" s="66"/>
      <c r="AJ83" s="61"/>
      <c r="AL83" s="66"/>
      <c r="AM83" s="61"/>
      <c r="AO83" s="66"/>
      <c r="AP83" s="61"/>
    </row>
    <row r="84" spans="2:42" ht="15">
      <c r="B84" s="3"/>
      <c r="C84" s="19"/>
      <c r="D84" s="19"/>
      <c r="E84" s="19"/>
      <c r="F84" s="128"/>
      <c r="G84" s="128"/>
      <c r="H84" s="29"/>
      <c r="I84" s="129"/>
      <c r="J84" s="128"/>
      <c r="L84" s="128"/>
      <c r="M84" s="128"/>
      <c r="O84" s="128"/>
      <c r="AC84" s="60"/>
      <c r="AF84" s="66"/>
      <c r="AG84" s="61"/>
      <c r="AI84" s="66"/>
      <c r="AJ84" s="61"/>
      <c r="AL84" s="66"/>
      <c r="AM84" s="61"/>
      <c r="AO84" s="66"/>
      <c r="AP84" s="61"/>
    </row>
    <row r="85" spans="2:42" ht="15">
      <c r="B85" s="3"/>
      <c r="C85" s="19"/>
      <c r="D85" s="19"/>
      <c r="E85" s="19"/>
      <c r="F85" s="128"/>
      <c r="G85" s="128"/>
      <c r="H85" s="29"/>
      <c r="I85" s="129"/>
      <c r="J85" s="128"/>
      <c r="L85" s="128"/>
      <c r="M85" s="128"/>
      <c r="O85" s="128"/>
      <c r="AC85" s="60"/>
      <c r="AF85" s="66"/>
      <c r="AG85" s="61"/>
      <c r="AI85" s="66"/>
      <c r="AJ85" s="61"/>
      <c r="AL85" s="66"/>
      <c r="AM85" s="61"/>
      <c r="AO85" s="66"/>
      <c r="AP85" s="61"/>
    </row>
    <row r="86" spans="2:42" ht="15">
      <c r="B86" s="3"/>
      <c r="C86" s="19"/>
      <c r="D86" s="19"/>
      <c r="E86" s="19"/>
      <c r="F86" s="128"/>
      <c r="G86" s="128"/>
      <c r="H86" s="29"/>
      <c r="I86" s="129"/>
      <c r="J86" s="128"/>
      <c r="L86" s="128"/>
      <c r="M86" s="128"/>
      <c r="O86" s="128"/>
      <c r="AC86" s="60"/>
      <c r="AF86" s="66"/>
      <c r="AG86" s="61"/>
      <c r="AI86" s="66"/>
      <c r="AJ86" s="61"/>
      <c r="AL86" s="66"/>
      <c r="AM86" s="61"/>
      <c r="AO86" s="66"/>
      <c r="AP86" s="61"/>
    </row>
    <row r="87" spans="2:42" ht="15">
      <c r="B87" s="3"/>
      <c r="C87" s="19"/>
      <c r="D87" s="19"/>
      <c r="E87" s="19"/>
      <c r="F87" s="128"/>
      <c r="G87" s="128"/>
      <c r="H87" s="29"/>
      <c r="I87" s="129"/>
      <c r="J87" s="128"/>
      <c r="L87" s="128"/>
      <c r="M87" s="128"/>
      <c r="O87" s="128"/>
      <c r="AC87" s="60"/>
      <c r="AF87" s="66"/>
      <c r="AG87" s="61"/>
      <c r="AI87" s="66"/>
      <c r="AJ87" s="61"/>
      <c r="AL87" s="66"/>
      <c r="AM87" s="61"/>
      <c r="AO87" s="66"/>
      <c r="AP87" s="61"/>
    </row>
    <row r="88" spans="2:42" ht="15">
      <c r="B88" s="3"/>
      <c r="C88" s="19"/>
      <c r="D88" s="19"/>
      <c r="E88" s="19"/>
      <c r="F88" s="128"/>
      <c r="G88" s="128"/>
      <c r="H88" s="29"/>
      <c r="I88" s="129"/>
      <c r="J88" s="128"/>
      <c r="L88" s="128"/>
      <c r="M88" s="128"/>
      <c r="O88" s="128"/>
      <c r="AC88" s="60"/>
      <c r="AF88" s="66"/>
      <c r="AG88" s="61"/>
      <c r="AI88" s="66"/>
      <c r="AJ88" s="61"/>
      <c r="AL88" s="66"/>
      <c r="AM88" s="61"/>
      <c r="AO88" s="66"/>
      <c r="AP88" s="61"/>
    </row>
    <row r="89" spans="2:42" ht="15">
      <c r="B89" s="3"/>
      <c r="C89" s="19"/>
      <c r="D89" s="19"/>
      <c r="E89" s="19"/>
      <c r="F89" s="128"/>
      <c r="G89" s="128"/>
      <c r="H89" s="29"/>
      <c r="I89" s="129"/>
      <c r="J89" s="128"/>
      <c r="L89" s="128"/>
      <c r="M89" s="128"/>
      <c r="O89" s="128"/>
      <c r="AC89" s="60"/>
      <c r="AF89" s="66"/>
      <c r="AG89" s="61"/>
      <c r="AI89" s="66"/>
      <c r="AJ89" s="61"/>
      <c r="AL89" s="66"/>
      <c r="AM89" s="61"/>
      <c r="AO89" s="66"/>
      <c r="AP89" s="61"/>
    </row>
    <row r="90" spans="2:42" ht="15">
      <c r="B90" s="3"/>
      <c r="C90" s="19"/>
      <c r="D90" s="19"/>
      <c r="E90" s="19"/>
      <c r="F90" s="128"/>
      <c r="G90" s="128"/>
      <c r="H90" s="29"/>
      <c r="I90" s="129"/>
      <c r="J90" s="128"/>
      <c r="L90" s="128"/>
      <c r="M90" s="128"/>
      <c r="O90" s="128"/>
      <c r="AC90" s="60"/>
      <c r="AF90" s="66"/>
      <c r="AG90" s="61"/>
      <c r="AI90" s="66"/>
      <c r="AJ90" s="61"/>
      <c r="AL90" s="66"/>
      <c r="AM90" s="61"/>
      <c r="AO90" s="66"/>
      <c r="AP90" s="61"/>
    </row>
    <row r="91" spans="2:42" ht="15">
      <c r="B91" s="3"/>
      <c r="C91" s="19"/>
      <c r="D91" s="19"/>
      <c r="E91" s="19"/>
      <c r="F91" s="128"/>
      <c r="G91" s="128"/>
      <c r="H91" s="29"/>
      <c r="I91" s="129"/>
      <c r="J91" s="128"/>
      <c r="L91" s="128"/>
      <c r="M91" s="128"/>
      <c r="O91" s="128"/>
      <c r="AC91" s="60"/>
      <c r="AF91" s="66"/>
      <c r="AG91" s="61"/>
      <c r="AI91" s="66"/>
      <c r="AJ91" s="61"/>
      <c r="AL91" s="66"/>
      <c r="AM91" s="61"/>
      <c r="AO91" s="66"/>
      <c r="AP91" s="61"/>
    </row>
    <row r="92" spans="2:42" ht="15">
      <c r="B92" s="3"/>
      <c r="C92" s="19"/>
      <c r="D92" s="19"/>
      <c r="E92" s="19"/>
      <c r="F92" s="128"/>
      <c r="G92" s="128"/>
      <c r="H92" s="29"/>
      <c r="I92" s="129"/>
      <c r="J92" s="128"/>
      <c r="L92" s="128"/>
      <c r="M92" s="128"/>
      <c r="O92" s="128"/>
      <c r="AC92" s="60"/>
      <c r="AF92" s="66"/>
      <c r="AG92" s="61"/>
      <c r="AI92" s="66"/>
      <c r="AJ92" s="61"/>
      <c r="AL92" s="66"/>
      <c r="AM92" s="61"/>
      <c r="AO92" s="66"/>
      <c r="AP92" s="61"/>
    </row>
    <row r="93" spans="6:42" ht="15">
      <c r="F93" s="128"/>
      <c r="G93" s="128"/>
      <c r="H93" s="29"/>
      <c r="I93" s="129"/>
      <c r="J93" s="128"/>
      <c r="L93" s="128"/>
      <c r="M93" s="128"/>
      <c r="O93" s="128"/>
      <c r="AC93" s="60"/>
      <c r="AF93" s="66"/>
      <c r="AG93" s="61"/>
      <c r="AI93" s="66"/>
      <c r="AJ93" s="61"/>
      <c r="AL93" s="66"/>
      <c r="AM93" s="61"/>
      <c r="AO93" s="66"/>
      <c r="AP93" s="61"/>
    </row>
    <row r="94" spans="6:42" ht="15">
      <c r="F94" s="128"/>
      <c r="G94" s="128"/>
      <c r="H94" s="29"/>
      <c r="I94" s="129"/>
      <c r="J94" s="128"/>
      <c r="L94" s="128"/>
      <c r="M94" s="128"/>
      <c r="O94" s="128"/>
      <c r="AC94" s="60"/>
      <c r="AF94" s="66"/>
      <c r="AG94" s="61"/>
      <c r="AI94" s="66"/>
      <c r="AJ94" s="61"/>
      <c r="AL94" s="66"/>
      <c r="AM94" s="61"/>
      <c r="AO94" s="66"/>
      <c r="AP94" s="61"/>
    </row>
    <row r="95" spans="6:42" ht="15">
      <c r="F95" s="128"/>
      <c r="G95" s="128"/>
      <c r="H95" s="29"/>
      <c r="I95" s="129"/>
      <c r="J95" s="128"/>
      <c r="L95" s="128"/>
      <c r="M95" s="128"/>
      <c r="O95" s="128"/>
      <c r="AC95" s="60"/>
      <c r="AF95" s="66"/>
      <c r="AG95" s="61"/>
      <c r="AI95" s="66"/>
      <c r="AJ95" s="61"/>
      <c r="AL95" s="66"/>
      <c r="AM95" s="61"/>
      <c r="AO95" s="66"/>
      <c r="AP95" s="61"/>
    </row>
    <row r="96" spans="6:42" ht="15">
      <c r="F96" s="128"/>
      <c r="G96" s="128"/>
      <c r="H96" s="29"/>
      <c r="I96" s="129"/>
      <c r="J96" s="128"/>
      <c r="L96" s="128"/>
      <c r="M96" s="128"/>
      <c r="O96" s="128"/>
      <c r="AC96" s="60"/>
      <c r="AF96" s="66"/>
      <c r="AG96" s="61"/>
      <c r="AI96" s="66"/>
      <c r="AJ96" s="61"/>
      <c r="AL96" s="66"/>
      <c r="AM96" s="61"/>
      <c r="AO96" s="66"/>
      <c r="AP96" s="61"/>
    </row>
    <row r="97" spans="6:42" ht="15">
      <c r="F97" s="128"/>
      <c r="G97" s="128"/>
      <c r="H97" s="29"/>
      <c r="I97" s="129"/>
      <c r="J97" s="128"/>
      <c r="L97" s="128"/>
      <c r="M97" s="128"/>
      <c r="O97" s="128"/>
      <c r="AC97" s="60"/>
      <c r="AF97" s="66"/>
      <c r="AG97" s="61"/>
      <c r="AI97" s="66"/>
      <c r="AJ97" s="61"/>
      <c r="AL97" s="66"/>
      <c r="AM97" s="61"/>
      <c r="AO97" s="66"/>
      <c r="AP97" s="61"/>
    </row>
    <row r="98" spans="6:42" ht="15">
      <c r="F98" s="128"/>
      <c r="G98" s="128"/>
      <c r="H98" s="29"/>
      <c r="I98" s="129"/>
      <c r="J98" s="128"/>
      <c r="L98" s="128"/>
      <c r="M98" s="128"/>
      <c r="O98" s="128"/>
      <c r="AC98" s="60"/>
      <c r="AF98" s="66"/>
      <c r="AG98" s="61"/>
      <c r="AI98" s="66"/>
      <c r="AJ98" s="61"/>
      <c r="AL98" s="66"/>
      <c r="AM98" s="61"/>
      <c r="AO98" s="66"/>
      <c r="AP98" s="61"/>
    </row>
    <row r="99" spans="6:42" ht="15">
      <c r="F99" s="128"/>
      <c r="G99" s="128"/>
      <c r="H99" s="29"/>
      <c r="I99" s="129"/>
      <c r="J99" s="128"/>
      <c r="L99" s="128"/>
      <c r="M99" s="128"/>
      <c r="O99" s="128"/>
      <c r="AC99" s="60"/>
      <c r="AF99" s="66"/>
      <c r="AG99" s="61"/>
      <c r="AI99" s="66"/>
      <c r="AJ99" s="61"/>
      <c r="AL99" s="66"/>
      <c r="AM99" s="61"/>
      <c r="AO99" s="66"/>
      <c r="AP99" s="61"/>
    </row>
    <row r="100" spans="6:42" ht="15">
      <c r="F100" s="128"/>
      <c r="G100" s="128"/>
      <c r="H100" s="29"/>
      <c r="I100" s="129"/>
      <c r="J100" s="128"/>
      <c r="L100" s="128"/>
      <c r="M100" s="128"/>
      <c r="O100" s="128"/>
      <c r="AC100" s="60"/>
      <c r="AF100" s="66"/>
      <c r="AG100" s="61"/>
      <c r="AI100" s="66"/>
      <c r="AJ100" s="61"/>
      <c r="AL100" s="66"/>
      <c r="AM100" s="61"/>
      <c r="AO100" s="66"/>
      <c r="AP100" s="61"/>
    </row>
    <row r="101" spans="6:42" ht="15">
      <c r="F101" s="128"/>
      <c r="G101" s="128"/>
      <c r="H101" s="29"/>
      <c r="I101" s="129"/>
      <c r="J101" s="128"/>
      <c r="L101" s="128"/>
      <c r="M101" s="128"/>
      <c r="O101" s="128"/>
      <c r="AC101" s="60"/>
      <c r="AF101" s="66"/>
      <c r="AG101" s="61"/>
      <c r="AI101" s="66"/>
      <c r="AJ101" s="61"/>
      <c r="AL101" s="66"/>
      <c r="AM101" s="61"/>
      <c r="AO101" s="66"/>
      <c r="AP101" s="61"/>
    </row>
    <row r="102" spans="6:42" ht="15">
      <c r="F102" s="128"/>
      <c r="G102" s="128"/>
      <c r="H102" s="29"/>
      <c r="I102" s="129"/>
      <c r="J102" s="128"/>
      <c r="L102" s="128"/>
      <c r="M102" s="128"/>
      <c r="O102" s="128"/>
      <c r="AC102" s="60"/>
      <c r="AF102" s="66"/>
      <c r="AG102" s="61"/>
      <c r="AI102" s="66"/>
      <c r="AJ102" s="61"/>
      <c r="AL102" s="66"/>
      <c r="AM102" s="61"/>
      <c r="AO102" s="66"/>
      <c r="AP102" s="61"/>
    </row>
    <row r="103" spans="6:42" ht="15">
      <c r="F103" s="128"/>
      <c r="G103" s="128"/>
      <c r="H103" s="29"/>
      <c r="I103" s="129"/>
      <c r="J103" s="128"/>
      <c r="L103" s="128"/>
      <c r="M103" s="128"/>
      <c r="O103" s="128"/>
      <c r="AC103" s="60"/>
      <c r="AF103" s="66"/>
      <c r="AG103" s="61"/>
      <c r="AI103" s="66"/>
      <c r="AJ103" s="61"/>
      <c r="AL103" s="66"/>
      <c r="AM103" s="61"/>
      <c r="AO103" s="66"/>
      <c r="AP103" s="61"/>
    </row>
    <row r="104" spans="6:42" ht="15">
      <c r="F104" s="128"/>
      <c r="G104" s="128"/>
      <c r="H104" s="29"/>
      <c r="I104" s="129"/>
      <c r="J104" s="128"/>
      <c r="L104" s="128"/>
      <c r="M104" s="128"/>
      <c r="O104" s="128"/>
      <c r="AC104" s="60"/>
      <c r="AF104" s="66"/>
      <c r="AG104" s="61"/>
      <c r="AI104" s="66"/>
      <c r="AJ104" s="61"/>
      <c r="AL104" s="66"/>
      <c r="AM104" s="61"/>
      <c r="AO104" s="66"/>
      <c r="AP104" s="61"/>
    </row>
    <row r="105" spans="6:42" ht="15">
      <c r="F105" s="128"/>
      <c r="G105" s="128"/>
      <c r="H105" s="29"/>
      <c r="I105" s="129"/>
      <c r="J105" s="128"/>
      <c r="L105" s="128"/>
      <c r="M105" s="128"/>
      <c r="O105" s="128"/>
      <c r="AC105" s="60"/>
      <c r="AF105" s="66"/>
      <c r="AG105" s="61"/>
      <c r="AI105" s="66"/>
      <c r="AJ105" s="61"/>
      <c r="AL105" s="66"/>
      <c r="AM105" s="61"/>
      <c r="AO105" s="66"/>
      <c r="AP105" s="61"/>
    </row>
    <row r="106" spans="6:42" ht="15">
      <c r="F106" s="128"/>
      <c r="G106" s="128"/>
      <c r="H106" s="29"/>
      <c r="I106" s="129"/>
      <c r="J106" s="128"/>
      <c r="L106" s="128"/>
      <c r="M106" s="128"/>
      <c r="O106" s="128"/>
      <c r="AC106" s="60"/>
      <c r="AF106" s="66"/>
      <c r="AG106" s="61"/>
      <c r="AI106" s="66"/>
      <c r="AJ106" s="61"/>
      <c r="AL106" s="66"/>
      <c r="AM106" s="61"/>
      <c r="AO106" s="66"/>
      <c r="AP106" s="61"/>
    </row>
    <row r="107" spans="6:42" ht="15">
      <c r="F107" s="128"/>
      <c r="G107" s="128"/>
      <c r="H107" s="29"/>
      <c r="I107" s="129"/>
      <c r="J107" s="128"/>
      <c r="L107" s="128"/>
      <c r="M107" s="128"/>
      <c r="O107" s="128"/>
      <c r="AC107" s="60"/>
      <c r="AF107" s="66"/>
      <c r="AG107" s="61"/>
      <c r="AI107" s="66"/>
      <c r="AJ107" s="61"/>
      <c r="AL107" s="66"/>
      <c r="AM107" s="61"/>
      <c r="AO107" s="66"/>
      <c r="AP107" s="61"/>
    </row>
    <row r="108" spans="6:42" ht="15">
      <c r="F108" s="128"/>
      <c r="G108" s="128"/>
      <c r="H108" s="29"/>
      <c r="I108" s="129"/>
      <c r="J108" s="128"/>
      <c r="L108" s="128"/>
      <c r="M108" s="128"/>
      <c r="O108" s="128"/>
      <c r="AC108" s="60"/>
      <c r="AF108" s="66"/>
      <c r="AG108" s="61"/>
      <c r="AI108" s="66"/>
      <c r="AJ108" s="61"/>
      <c r="AL108" s="66"/>
      <c r="AM108" s="61"/>
      <c r="AO108" s="66"/>
      <c r="AP108" s="61"/>
    </row>
    <row r="109" spans="6:42" ht="15">
      <c r="F109" s="128"/>
      <c r="G109" s="128"/>
      <c r="H109" s="29"/>
      <c r="I109" s="129"/>
      <c r="J109" s="128"/>
      <c r="L109" s="128"/>
      <c r="M109" s="128"/>
      <c r="O109" s="128"/>
      <c r="AC109" s="60"/>
      <c r="AF109" s="66"/>
      <c r="AG109" s="61"/>
      <c r="AI109" s="66"/>
      <c r="AJ109" s="61"/>
      <c r="AL109" s="66"/>
      <c r="AM109" s="61"/>
      <c r="AO109" s="66"/>
      <c r="AP109" s="61"/>
    </row>
    <row r="110" spans="6:42" ht="15">
      <c r="F110" s="128"/>
      <c r="G110" s="128"/>
      <c r="H110" s="29"/>
      <c r="I110" s="129"/>
      <c r="J110" s="128"/>
      <c r="L110" s="128"/>
      <c r="M110" s="128"/>
      <c r="O110" s="128"/>
      <c r="AC110" s="60"/>
      <c r="AF110" s="66"/>
      <c r="AG110" s="61"/>
      <c r="AI110" s="66"/>
      <c r="AJ110" s="61"/>
      <c r="AL110" s="66"/>
      <c r="AM110" s="61"/>
      <c r="AO110" s="66"/>
      <c r="AP110" s="61"/>
    </row>
    <row r="111" spans="6:42" ht="15">
      <c r="F111" s="128"/>
      <c r="G111" s="128"/>
      <c r="H111" s="29"/>
      <c r="I111" s="129"/>
      <c r="J111" s="128"/>
      <c r="L111" s="128"/>
      <c r="M111" s="128"/>
      <c r="O111" s="128"/>
      <c r="AC111" s="60"/>
      <c r="AF111" s="66"/>
      <c r="AG111" s="61"/>
      <c r="AI111" s="66"/>
      <c r="AJ111" s="61"/>
      <c r="AL111" s="66"/>
      <c r="AM111" s="61"/>
      <c r="AO111" s="66"/>
      <c r="AP111" s="61"/>
    </row>
    <row r="112" spans="6:42" ht="15">
      <c r="F112" s="128"/>
      <c r="G112" s="128"/>
      <c r="H112" s="29"/>
      <c r="I112" s="129"/>
      <c r="J112" s="128"/>
      <c r="L112" s="128"/>
      <c r="M112" s="128"/>
      <c r="O112" s="128"/>
      <c r="AC112" s="60"/>
      <c r="AF112" s="66"/>
      <c r="AG112" s="61"/>
      <c r="AI112" s="66"/>
      <c r="AJ112" s="61"/>
      <c r="AL112" s="66"/>
      <c r="AM112" s="61"/>
      <c r="AO112" s="66"/>
      <c r="AP112" s="61"/>
    </row>
    <row r="113" spans="6:42" ht="15">
      <c r="F113" s="128"/>
      <c r="G113" s="128"/>
      <c r="H113" s="29"/>
      <c r="I113" s="129"/>
      <c r="J113" s="128"/>
      <c r="L113" s="128"/>
      <c r="M113" s="128"/>
      <c r="O113" s="128"/>
      <c r="AC113" s="60"/>
      <c r="AF113" s="66"/>
      <c r="AG113" s="61"/>
      <c r="AI113" s="66"/>
      <c r="AJ113" s="61"/>
      <c r="AL113" s="66"/>
      <c r="AM113" s="61"/>
      <c r="AO113" s="66"/>
      <c r="AP113" s="61"/>
    </row>
    <row r="114" spans="6:42" ht="15">
      <c r="F114" s="128"/>
      <c r="G114" s="128"/>
      <c r="H114" s="29"/>
      <c r="I114" s="129"/>
      <c r="J114" s="128"/>
      <c r="L114" s="128"/>
      <c r="M114" s="128"/>
      <c r="O114" s="128"/>
      <c r="AC114" s="60"/>
      <c r="AF114" s="66"/>
      <c r="AG114" s="61"/>
      <c r="AI114" s="66"/>
      <c r="AJ114" s="61"/>
      <c r="AL114" s="66"/>
      <c r="AM114" s="61"/>
      <c r="AO114" s="66"/>
      <c r="AP114" s="61"/>
    </row>
    <row r="115" spans="6:42" ht="15">
      <c r="F115" s="128"/>
      <c r="G115" s="128"/>
      <c r="H115" s="29"/>
      <c r="I115" s="129"/>
      <c r="J115" s="128"/>
      <c r="L115" s="128"/>
      <c r="M115" s="128"/>
      <c r="O115" s="128"/>
      <c r="AC115" s="60"/>
      <c r="AF115" s="66"/>
      <c r="AG115" s="61"/>
      <c r="AI115" s="66"/>
      <c r="AJ115" s="61"/>
      <c r="AL115" s="66"/>
      <c r="AM115" s="61"/>
      <c r="AO115" s="66"/>
      <c r="AP115" s="61"/>
    </row>
    <row r="116" spans="6:42" ht="15">
      <c r="F116" s="128"/>
      <c r="G116" s="128"/>
      <c r="H116" s="29"/>
      <c r="I116" s="129"/>
      <c r="J116" s="128"/>
      <c r="L116" s="128"/>
      <c r="M116" s="128"/>
      <c r="O116" s="128"/>
      <c r="AC116" s="60"/>
      <c r="AF116" s="66"/>
      <c r="AG116" s="61"/>
      <c r="AI116" s="66"/>
      <c r="AJ116" s="61"/>
      <c r="AL116" s="66"/>
      <c r="AM116" s="61"/>
      <c r="AO116" s="66"/>
      <c r="AP116" s="61"/>
    </row>
    <row r="117" spans="6:42" ht="15">
      <c r="F117" s="128"/>
      <c r="G117" s="128"/>
      <c r="H117" s="29"/>
      <c r="I117" s="129"/>
      <c r="J117" s="128"/>
      <c r="L117" s="128"/>
      <c r="M117" s="128"/>
      <c r="O117" s="128"/>
      <c r="AC117" s="60"/>
      <c r="AF117" s="66"/>
      <c r="AG117" s="61"/>
      <c r="AI117" s="66"/>
      <c r="AJ117" s="61"/>
      <c r="AL117" s="66"/>
      <c r="AM117" s="61"/>
      <c r="AO117" s="66"/>
      <c r="AP117" s="61"/>
    </row>
    <row r="118" spans="6:42" ht="15">
      <c r="F118" s="128"/>
      <c r="G118" s="128"/>
      <c r="H118" s="29"/>
      <c r="I118" s="129"/>
      <c r="J118" s="128"/>
      <c r="L118" s="128"/>
      <c r="M118" s="128"/>
      <c r="O118" s="128"/>
      <c r="AC118" s="60"/>
      <c r="AF118" s="66"/>
      <c r="AG118" s="61"/>
      <c r="AI118" s="66"/>
      <c r="AJ118" s="61"/>
      <c r="AL118" s="66"/>
      <c r="AM118" s="61"/>
      <c r="AO118" s="66"/>
      <c r="AP118" s="61"/>
    </row>
    <row r="119" spans="6:42" ht="15">
      <c r="F119" s="128"/>
      <c r="G119" s="128"/>
      <c r="H119" s="29"/>
      <c r="I119" s="129"/>
      <c r="J119" s="128"/>
      <c r="L119" s="128"/>
      <c r="M119" s="128"/>
      <c r="O119" s="128"/>
      <c r="AC119" s="60"/>
      <c r="AF119" s="66"/>
      <c r="AG119" s="61"/>
      <c r="AI119" s="66"/>
      <c r="AJ119" s="61"/>
      <c r="AL119" s="66"/>
      <c r="AM119" s="61"/>
      <c r="AO119" s="66"/>
      <c r="AP119" s="61"/>
    </row>
    <row r="120" spans="6:42" ht="15">
      <c r="F120" s="128"/>
      <c r="G120" s="128"/>
      <c r="H120" s="29"/>
      <c r="I120" s="129"/>
      <c r="J120" s="128"/>
      <c r="L120" s="128"/>
      <c r="M120" s="128"/>
      <c r="O120" s="128"/>
      <c r="AC120" s="60"/>
      <c r="AF120" s="66"/>
      <c r="AG120" s="61"/>
      <c r="AI120" s="66"/>
      <c r="AJ120" s="61"/>
      <c r="AL120" s="66"/>
      <c r="AM120" s="61"/>
      <c r="AO120" s="66"/>
      <c r="AP120" s="61"/>
    </row>
    <row r="121" spans="6:42" ht="15">
      <c r="F121" s="128"/>
      <c r="G121" s="128"/>
      <c r="H121" s="29"/>
      <c r="I121" s="129"/>
      <c r="J121" s="128"/>
      <c r="L121" s="128"/>
      <c r="M121" s="128"/>
      <c r="O121" s="128"/>
      <c r="AC121" s="60"/>
      <c r="AF121" s="66"/>
      <c r="AG121" s="61"/>
      <c r="AI121" s="66"/>
      <c r="AJ121" s="61"/>
      <c r="AL121" s="66"/>
      <c r="AM121" s="61"/>
      <c r="AO121" s="66"/>
      <c r="AP121" s="61"/>
    </row>
    <row r="122" spans="6:42" ht="15">
      <c r="F122" s="128"/>
      <c r="G122" s="128"/>
      <c r="H122" s="29"/>
      <c r="I122" s="129"/>
      <c r="J122" s="128"/>
      <c r="L122" s="128"/>
      <c r="M122" s="128"/>
      <c r="O122" s="128"/>
      <c r="AC122" s="60"/>
      <c r="AF122" s="66"/>
      <c r="AG122" s="61"/>
      <c r="AI122" s="66"/>
      <c r="AJ122" s="61"/>
      <c r="AL122" s="66"/>
      <c r="AM122" s="61"/>
      <c r="AO122" s="66"/>
      <c r="AP122" s="61"/>
    </row>
    <row r="123" spans="6:42" ht="15">
      <c r="F123" s="128"/>
      <c r="G123" s="128"/>
      <c r="H123" s="29"/>
      <c r="I123" s="129"/>
      <c r="J123" s="128"/>
      <c r="L123" s="128"/>
      <c r="M123" s="128"/>
      <c r="O123" s="128"/>
      <c r="AC123" s="60"/>
      <c r="AF123" s="66"/>
      <c r="AG123" s="61"/>
      <c r="AI123" s="66"/>
      <c r="AJ123" s="61"/>
      <c r="AL123" s="66"/>
      <c r="AM123" s="61"/>
      <c r="AO123" s="66"/>
      <c r="AP123" s="61"/>
    </row>
    <row r="124" spans="6:42" ht="15">
      <c r="F124" s="128"/>
      <c r="G124" s="128"/>
      <c r="H124" s="29"/>
      <c r="I124" s="129"/>
      <c r="J124" s="128"/>
      <c r="L124" s="128"/>
      <c r="M124" s="128"/>
      <c r="O124" s="128"/>
      <c r="AC124" s="60"/>
      <c r="AF124" s="66"/>
      <c r="AG124" s="61"/>
      <c r="AI124" s="66"/>
      <c r="AJ124" s="61"/>
      <c r="AL124" s="66"/>
      <c r="AM124" s="61"/>
      <c r="AO124" s="66"/>
      <c r="AP124" s="61"/>
    </row>
    <row r="125" spans="6:42" ht="15">
      <c r="F125" s="128"/>
      <c r="G125" s="128"/>
      <c r="H125" s="29"/>
      <c r="I125" s="129"/>
      <c r="J125" s="128"/>
      <c r="L125" s="128"/>
      <c r="M125" s="128"/>
      <c r="O125" s="128"/>
      <c r="AC125" s="60"/>
      <c r="AF125" s="66"/>
      <c r="AG125" s="61"/>
      <c r="AI125" s="66"/>
      <c r="AJ125" s="61"/>
      <c r="AL125" s="66"/>
      <c r="AM125" s="61"/>
      <c r="AO125" s="66"/>
      <c r="AP125" s="61"/>
    </row>
    <row r="126" spans="6:42" ht="15">
      <c r="F126" s="128"/>
      <c r="G126" s="128"/>
      <c r="H126" s="29"/>
      <c r="I126" s="129"/>
      <c r="J126" s="128"/>
      <c r="L126" s="128"/>
      <c r="M126" s="128"/>
      <c r="O126" s="128"/>
      <c r="AC126" s="60"/>
      <c r="AF126" s="66"/>
      <c r="AG126" s="61"/>
      <c r="AI126" s="66"/>
      <c r="AJ126" s="61"/>
      <c r="AL126" s="66"/>
      <c r="AM126" s="61"/>
      <c r="AO126" s="66"/>
      <c r="AP126" s="61"/>
    </row>
    <row r="127" spans="6:42" ht="15">
      <c r="F127" s="128"/>
      <c r="G127" s="128"/>
      <c r="H127" s="29"/>
      <c r="I127" s="129"/>
      <c r="J127" s="128"/>
      <c r="L127" s="128"/>
      <c r="M127" s="128"/>
      <c r="O127" s="128"/>
      <c r="AC127" s="60"/>
      <c r="AF127" s="66"/>
      <c r="AG127" s="61"/>
      <c r="AI127" s="66"/>
      <c r="AJ127" s="61"/>
      <c r="AL127" s="66"/>
      <c r="AM127" s="61"/>
      <c r="AO127" s="66"/>
      <c r="AP127" s="61"/>
    </row>
    <row r="128" spans="6:42" ht="15">
      <c r="F128" s="128"/>
      <c r="G128" s="128"/>
      <c r="H128" s="29"/>
      <c r="I128" s="129"/>
      <c r="J128" s="128"/>
      <c r="L128" s="128"/>
      <c r="M128" s="128"/>
      <c r="O128" s="128"/>
      <c r="AC128" s="60"/>
      <c r="AF128" s="66"/>
      <c r="AG128" s="61"/>
      <c r="AI128" s="66"/>
      <c r="AJ128" s="61"/>
      <c r="AL128" s="66"/>
      <c r="AM128" s="61"/>
      <c r="AO128" s="66"/>
      <c r="AP128" s="61"/>
    </row>
    <row r="129" spans="6:42" ht="15">
      <c r="F129" s="128"/>
      <c r="G129" s="128"/>
      <c r="H129" s="29"/>
      <c r="I129" s="129"/>
      <c r="J129" s="128"/>
      <c r="L129" s="128"/>
      <c r="M129" s="128"/>
      <c r="O129" s="128"/>
      <c r="AC129" s="60"/>
      <c r="AF129" s="66"/>
      <c r="AG129" s="61"/>
      <c r="AI129" s="66"/>
      <c r="AJ129" s="61"/>
      <c r="AL129" s="66"/>
      <c r="AM129" s="61"/>
      <c r="AO129" s="66"/>
      <c r="AP129" s="61"/>
    </row>
    <row r="130" spans="6:42" ht="15">
      <c r="F130" s="128"/>
      <c r="G130" s="128"/>
      <c r="H130" s="29"/>
      <c r="I130" s="129"/>
      <c r="J130" s="128"/>
      <c r="L130" s="128"/>
      <c r="M130" s="128"/>
      <c r="O130" s="128"/>
      <c r="AC130" s="60"/>
      <c r="AF130" s="66"/>
      <c r="AG130" s="61"/>
      <c r="AI130" s="66"/>
      <c r="AJ130" s="61"/>
      <c r="AL130" s="66"/>
      <c r="AM130" s="61"/>
      <c r="AO130" s="66"/>
      <c r="AP130" s="61"/>
    </row>
    <row r="131" spans="6:42" ht="15">
      <c r="F131" s="128"/>
      <c r="G131" s="128"/>
      <c r="H131" s="29"/>
      <c r="I131" s="129"/>
      <c r="J131" s="128"/>
      <c r="L131" s="128"/>
      <c r="M131" s="128"/>
      <c r="O131" s="128"/>
      <c r="AC131" s="60"/>
      <c r="AF131" s="66"/>
      <c r="AG131" s="61"/>
      <c r="AI131" s="66"/>
      <c r="AJ131" s="61"/>
      <c r="AL131" s="66"/>
      <c r="AM131" s="61"/>
      <c r="AO131" s="66"/>
      <c r="AP131" s="61"/>
    </row>
    <row r="132" spans="6:42" ht="15">
      <c r="F132" s="128"/>
      <c r="G132" s="128"/>
      <c r="H132" s="29"/>
      <c r="I132" s="129"/>
      <c r="J132" s="128"/>
      <c r="L132" s="128"/>
      <c r="M132" s="128"/>
      <c r="O132" s="128"/>
      <c r="AC132" s="60"/>
      <c r="AF132" s="66"/>
      <c r="AG132" s="61"/>
      <c r="AI132" s="66"/>
      <c r="AJ132" s="61"/>
      <c r="AL132" s="66"/>
      <c r="AM132" s="61"/>
      <c r="AO132" s="66"/>
      <c r="AP132" s="61"/>
    </row>
    <row r="133" spans="6:42" ht="15">
      <c r="F133" s="128"/>
      <c r="G133" s="128"/>
      <c r="H133" s="29"/>
      <c r="I133" s="129"/>
      <c r="J133" s="128"/>
      <c r="L133" s="128"/>
      <c r="M133" s="128"/>
      <c r="O133" s="128"/>
      <c r="AC133" s="60"/>
      <c r="AF133" s="66"/>
      <c r="AG133" s="61"/>
      <c r="AI133" s="66"/>
      <c r="AJ133" s="61"/>
      <c r="AL133" s="66"/>
      <c r="AM133" s="61"/>
      <c r="AO133" s="66"/>
      <c r="AP133" s="61"/>
    </row>
    <row r="134" spans="6:42" ht="15">
      <c r="F134" s="128"/>
      <c r="G134" s="128"/>
      <c r="H134" s="29"/>
      <c r="I134" s="129"/>
      <c r="J134" s="128"/>
      <c r="L134" s="128"/>
      <c r="M134" s="128"/>
      <c r="O134" s="128"/>
      <c r="AC134" s="60"/>
      <c r="AF134" s="66"/>
      <c r="AG134" s="61"/>
      <c r="AI134" s="66"/>
      <c r="AJ134" s="61"/>
      <c r="AL134" s="66"/>
      <c r="AM134" s="61"/>
      <c r="AO134" s="66"/>
      <c r="AP134" s="61"/>
    </row>
    <row r="135" spans="6:42" ht="15">
      <c r="F135" s="128"/>
      <c r="G135" s="128"/>
      <c r="H135" s="29"/>
      <c r="I135" s="129"/>
      <c r="J135" s="128"/>
      <c r="L135" s="128"/>
      <c r="M135" s="128"/>
      <c r="O135" s="128"/>
      <c r="AC135" s="60"/>
      <c r="AF135" s="66"/>
      <c r="AG135" s="61"/>
      <c r="AI135" s="66"/>
      <c r="AJ135" s="61"/>
      <c r="AL135" s="66"/>
      <c r="AM135" s="61"/>
      <c r="AO135" s="66"/>
      <c r="AP135" s="61"/>
    </row>
    <row r="136" spans="6:42" ht="15">
      <c r="F136" s="128"/>
      <c r="G136" s="128"/>
      <c r="H136" s="29"/>
      <c r="I136" s="129"/>
      <c r="J136" s="128"/>
      <c r="L136" s="128"/>
      <c r="M136" s="128"/>
      <c r="O136" s="128"/>
      <c r="AC136" s="60"/>
      <c r="AF136" s="66"/>
      <c r="AG136" s="61"/>
      <c r="AI136" s="66"/>
      <c r="AJ136" s="61"/>
      <c r="AL136" s="66"/>
      <c r="AM136" s="61"/>
      <c r="AO136" s="66"/>
      <c r="AP136" s="61"/>
    </row>
    <row r="137" spans="6:42" ht="15">
      <c r="F137" s="128"/>
      <c r="G137" s="128"/>
      <c r="H137" s="29"/>
      <c r="I137" s="129"/>
      <c r="J137" s="128"/>
      <c r="L137" s="128"/>
      <c r="M137" s="128"/>
      <c r="O137" s="128"/>
      <c r="AC137" s="60"/>
      <c r="AF137" s="66"/>
      <c r="AG137" s="61"/>
      <c r="AI137" s="66"/>
      <c r="AJ137" s="61"/>
      <c r="AL137" s="66"/>
      <c r="AM137" s="61"/>
      <c r="AO137" s="66"/>
      <c r="AP137" s="61"/>
    </row>
    <row r="138" spans="6:42" ht="15">
      <c r="F138" s="128"/>
      <c r="G138" s="128"/>
      <c r="H138" s="29"/>
      <c r="I138" s="129"/>
      <c r="J138" s="128"/>
      <c r="L138" s="128"/>
      <c r="M138" s="128"/>
      <c r="O138" s="128"/>
      <c r="AC138" s="60"/>
      <c r="AF138" s="66"/>
      <c r="AG138" s="61"/>
      <c r="AI138" s="66"/>
      <c r="AJ138" s="61"/>
      <c r="AL138" s="66"/>
      <c r="AM138" s="61"/>
      <c r="AO138" s="66"/>
      <c r="AP138" s="61"/>
    </row>
    <row r="139" spans="6:42" ht="15">
      <c r="F139" s="128"/>
      <c r="G139" s="128"/>
      <c r="H139" s="29"/>
      <c r="I139" s="129"/>
      <c r="J139" s="128"/>
      <c r="L139" s="128"/>
      <c r="M139" s="128"/>
      <c r="O139" s="128"/>
      <c r="AC139" s="60"/>
      <c r="AF139" s="66"/>
      <c r="AG139" s="61"/>
      <c r="AI139" s="66"/>
      <c r="AJ139" s="61"/>
      <c r="AL139" s="66"/>
      <c r="AM139" s="61"/>
      <c r="AO139" s="66"/>
      <c r="AP139" s="61"/>
    </row>
    <row r="140" spans="6:42" ht="15">
      <c r="F140" s="128"/>
      <c r="G140" s="128"/>
      <c r="H140" s="29"/>
      <c r="I140" s="129"/>
      <c r="J140" s="128"/>
      <c r="L140" s="128"/>
      <c r="M140" s="128"/>
      <c r="O140" s="128"/>
      <c r="AC140" s="60"/>
      <c r="AF140" s="66"/>
      <c r="AG140" s="61"/>
      <c r="AI140" s="66"/>
      <c r="AJ140" s="61"/>
      <c r="AL140" s="66"/>
      <c r="AM140" s="61"/>
      <c r="AO140" s="66"/>
      <c r="AP140" s="61"/>
    </row>
    <row r="141" spans="6:42" ht="15">
      <c r="F141" s="128"/>
      <c r="G141" s="128"/>
      <c r="H141" s="29"/>
      <c r="I141" s="129"/>
      <c r="J141" s="128"/>
      <c r="L141" s="128"/>
      <c r="M141" s="128"/>
      <c r="O141" s="128"/>
      <c r="AC141" s="60"/>
      <c r="AF141" s="66"/>
      <c r="AG141" s="61"/>
      <c r="AI141" s="66"/>
      <c r="AJ141" s="61"/>
      <c r="AL141" s="66"/>
      <c r="AM141" s="61"/>
      <c r="AO141" s="66"/>
      <c r="AP141" s="61"/>
    </row>
    <row r="142" spans="6:42" ht="15">
      <c r="F142" s="128"/>
      <c r="G142" s="128"/>
      <c r="H142" s="29"/>
      <c r="I142" s="129"/>
      <c r="J142" s="128"/>
      <c r="L142" s="128"/>
      <c r="M142" s="128"/>
      <c r="O142" s="128"/>
      <c r="AC142" s="60"/>
      <c r="AF142" s="66"/>
      <c r="AG142" s="61"/>
      <c r="AI142" s="66"/>
      <c r="AJ142" s="61"/>
      <c r="AL142" s="66"/>
      <c r="AM142" s="61"/>
      <c r="AO142" s="66"/>
      <c r="AP142" s="61"/>
    </row>
    <row r="143" spans="6:42" ht="15">
      <c r="F143" s="23"/>
      <c r="G143" s="23"/>
      <c r="H143" s="29"/>
      <c r="AC143" s="60"/>
      <c r="AF143" s="66"/>
      <c r="AG143" s="61"/>
      <c r="AI143" s="66"/>
      <c r="AJ143" s="61"/>
      <c r="AL143" s="66"/>
      <c r="AM143" s="61"/>
      <c r="AO143" s="66"/>
      <c r="AP143" s="61"/>
    </row>
    <row r="144" spans="6:42" ht="15">
      <c r="F144" s="23"/>
      <c r="G144" s="23"/>
      <c r="H144" s="29"/>
      <c r="AC144" s="60"/>
      <c r="AF144" s="66"/>
      <c r="AG144" s="61"/>
      <c r="AI144" s="66"/>
      <c r="AJ144" s="61"/>
      <c r="AL144" s="66"/>
      <c r="AM144" s="61"/>
      <c r="AO144" s="66"/>
      <c r="AP144" s="61"/>
    </row>
    <row r="145" spans="6:42" ht="15">
      <c r="F145" s="23"/>
      <c r="G145" s="23"/>
      <c r="H145" s="29"/>
      <c r="AC145" s="60"/>
      <c r="AF145" s="66"/>
      <c r="AG145" s="61"/>
      <c r="AI145" s="66"/>
      <c r="AJ145" s="61"/>
      <c r="AL145" s="66"/>
      <c r="AM145" s="61"/>
      <c r="AO145" s="66"/>
      <c r="AP145" s="61"/>
    </row>
    <row r="146" spans="6:42" ht="15">
      <c r="F146" s="23"/>
      <c r="G146" s="23"/>
      <c r="H146" s="29"/>
      <c r="AC146" s="60"/>
      <c r="AF146" s="66"/>
      <c r="AG146" s="61"/>
      <c r="AI146" s="66"/>
      <c r="AJ146" s="61"/>
      <c r="AL146" s="66"/>
      <c r="AM146" s="61"/>
      <c r="AO146" s="66"/>
      <c r="AP146" s="61"/>
    </row>
    <row r="147" spans="6:42" ht="15">
      <c r="F147" s="23"/>
      <c r="G147" s="23"/>
      <c r="H147" s="29"/>
      <c r="AC147" s="60"/>
      <c r="AF147" s="66"/>
      <c r="AG147" s="61"/>
      <c r="AI147" s="66"/>
      <c r="AJ147" s="61"/>
      <c r="AL147" s="66"/>
      <c r="AM147" s="61"/>
      <c r="AO147" s="66"/>
      <c r="AP147" s="61"/>
    </row>
    <row r="148" spans="6:42" ht="15">
      <c r="F148" s="23"/>
      <c r="G148" s="23"/>
      <c r="H148" s="29"/>
      <c r="AC148" s="60"/>
      <c r="AF148" s="66"/>
      <c r="AG148" s="61"/>
      <c r="AI148" s="66"/>
      <c r="AJ148" s="61"/>
      <c r="AL148" s="66"/>
      <c r="AM148" s="61"/>
      <c r="AO148" s="66"/>
      <c r="AP148" s="61"/>
    </row>
    <row r="149" spans="6:42" ht="15">
      <c r="F149" s="23"/>
      <c r="G149" s="23"/>
      <c r="H149" s="29"/>
      <c r="AC149" s="60"/>
      <c r="AF149" s="66"/>
      <c r="AG149" s="61"/>
      <c r="AI149" s="66"/>
      <c r="AJ149" s="61"/>
      <c r="AL149" s="66"/>
      <c r="AM149" s="61"/>
      <c r="AO149" s="66"/>
      <c r="AP149" s="61"/>
    </row>
    <row r="150" spans="6:42" ht="15">
      <c r="F150" s="23"/>
      <c r="G150" s="23"/>
      <c r="H150" s="29"/>
      <c r="AC150" s="60"/>
      <c r="AF150" s="66"/>
      <c r="AG150" s="61"/>
      <c r="AI150" s="66"/>
      <c r="AJ150" s="61"/>
      <c r="AL150" s="66"/>
      <c r="AM150" s="61"/>
      <c r="AO150" s="66"/>
      <c r="AP150" s="61"/>
    </row>
    <row r="151" spans="6:42" ht="15">
      <c r="F151" s="23"/>
      <c r="G151" s="23"/>
      <c r="H151" s="29"/>
      <c r="AC151" s="60"/>
      <c r="AF151" s="66"/>
      <c r="AG151" s="61"/>
      <c r="AI151" s="66"/>
      <c r="AJ151" s="61"/>
      <c r="AL151" s="66"/>
      <c r="AM151" s="61"/>
      <c r="AO151" s="66"/>
      <c r="AP151" s="61"/>
    </row>
    <row r="152" spans="6:42" ht="15">
      <c r="F152" s="23"/>
      <c r="G152" s="23"/>
      <c r="H152" s="29"/>
      <c r="AC152" s="60"/>
      <c r="AF152" s="66"/>
      <c r="AG152" s="61"/>
      <c r="AI152" s="66"/>
      <c r="AJ152" s="61"/>
      <c r="AL152" s="66"/>
      <c r="AM152" s="61"/>
      <c r="AO152" s="66"/>
      <c r="AP152" s="61"/>
    </row>
    <row r="153" spans="6:42" ht="15">
      <c r="F153" s="23"/>
      <c r="G153" s="23"/>
      <c r="H153" s="29"/>
      <c r="AC153" s="60"/>
      <c r="AF153" s="66"/>
      <c r="AG153" s="61"/>
      <c r="AI153" s="66"/>
      <c r="AJ153" s="61"/>
      <c r="AL153" s="66"/>
      <c r="AM153" s="61"/>
      <c r="AO153" s="66"/>
      <c r="AP153" s="61"/>
    </row>
    <row r="154" spans="6:42" ht="15">
      <c r="F154" s="23"/>
      <c r="G154" s="23"/>
      <c r="H154" s="29"/>
      <c r="AC154" s="60"/>
      <c r="AF154" s="66"/>
      <c r="AG154" s="61"/>
      <c r="AI154" s="66"/>
      <c r="AJ154" s="61"/>
      <c r="AL154" s="66"/>
      <c r="AM154" s="61"/>
      <c r="AO154" s="66"/>
      <c r="AP154" s="61"/>
    </row>
    <row r="155" spans="6:42" ht="15">
      <c r="F155" s="23"/>
      <c r="G155" s="23"/>
      <c r="H155" s="29"/>
      <c r="AC155" s="60"/>
      <c r="AF155" s="66"/>
      <c r="AG155" s="61"/>
      <c r="AI155" s="66"/>
      <c r="AJ155" s="61"/>
      <c r="AL155" s="66"/>
      <c r="AM155" s="61"/>
      <c r="AO155" s="66"/>
      <c r="AP155" s="61"/>
    </row>
    <row r="156" spans="6:42" ht="15">
      <c r="F156" s="23"/>
      <c r="G156" s="23"/>
      <c r="H156" s="29"/>
      <c r="AC156" s="60"/>
      <c r="AF156" s="66"/>
      <c r="AG156" s="61"/>
      <c r="AI156" s="66"/>
      <c r="AJ156" s="61"/>
      <c r="AL156" s="66"/>
      <c r="AM156" s="61"/>
      <c r="AO156" s="66"/>
      <c r="AP156" s="61"/>
    </row>
    <row r="157" spans="6:42" ht="15">
      <c r="F157" s="23"/>
      <c r="G157" s="23"/>
      <c r="H157" s="29"/>
      <c r="AC157" s="60"/>
      <c r="AF157" s="66"/>
      <c r="AG157" s="61"/>
      <c r="AI157" s="66"/>
      <c r="AJ157" s="61"/>
      <c r="AL157" s="66"/>
      <c r="AM157" s="61"/>
      <c r="AO157" s="66"/>
      <c r="AP157" s="61"/>
    </row>
    <row r="158" spans="6:42" ht="15">
      <c r="F158" s="23"/>
      <c r="G158" s="23"/>
      <c r="H158" s="29"/>
      <c r="AC158" s="60"/>
      <c r="AF158" s="66"/>
      <c r="AG158" s="61"/>
      <c r="AI158" s="66"/>
      <c r="AJ158" s="61"/>
      <c r="AL158" s="66"/>
      <c r="AM158" s="61"/>
      <c r="AO158" s="66"/>
      <c r="AP158" s="61"/>
    </row>
    <row r="159" spans="6:42" ht="15">
      <c r="F159" s="23"/>
      <c r="G159" s="23"/>
      <c r="H159" s="29"/>
      <c r="AC159" s="60"/>
      <c r="AF159" s="66"/>
      <c r="AG159" s="61"/>
      <c r="AI159" s="66"/>
      <c r="AJ159" s="61"/>
      <c r="AL159" s="66"/>
      <c r="AM159" s="61"/>
      <c r="AO159" s="66"/>
      <c r="AP159" s="61"/>
    </row>
    <row r="160" spans="6:42" ht="15">
      <c r="F160" s="23"/>
      <c r="G160" s="23"/>
      <c r="H160" s="29"/>
      <c r="AC160" s="60"/>
      <c r="AF160" s="66"/>
      <c r="AG160" s="61"/>
      <c r="AI160" s="66"/>
      <c r="AJ160" s="61"/>
      <c r="AL160" s="66"/>
      <c r="AM160" s="61"/>
      <c r="AO160" s="66"/>
      <c r="AP160" s="61"/>
    </row>
    <row r="161" spans="6:42" ht="15">
      <c r="F161" s="23"/>
      <c r="G161" s="23"/>
      <c r="H161" s="29"/>
      <c r="AC161" s="60"/>
      <c r="AF161" s="66"/>
      <c r="AG161" s="61"/>
      <c r="AI161" s="66"/>
      <c r="AJ161" s="61"/>
      <c r="AL161" s="66"/>
      <c r="AM161" s="61"/>
      <c r="AO161" s="66"/>
      <c r="AP161" s="61"/>
    </row>
    <row r="162" spans="6:42" ht="15">
      <c r="F162" s="23"/>
      <c r="G162" s="23"/>
      <c r="H162" s="29"/>
      <c r="AC162" s="60"/>
      <c r="AF162" s="66"/>
      <c r="AG162" s="61"/>
      <c r="AI162" s="66"/>
      <c r="AJ162" s="61"/>
      <c r="AL162" s="66"/>
      <c r="AM162" s="61"/>
      <c r="AO162" s="66"/>
      <c r="AP162" s="61"/>
    </row>
    <row r="163" spans="6:42" ht="15">
      <c r="F163" s="23"/>
      <c r="G163" s="23"/>
      <c r="H163" s="29"/>
      <c r="AC163" s="60"/>
      <c r="AF163" s="66"/>
      <c r="AG163" s="61"/>
      <c r="AI163" s="66"/>
      <c r="AJ163" s="61"/>
      <c r="AL163" s="66"/>
      <c r="AM163" s="61"/>
      <c r="AO163" s="66"/>
      <c r="AP163" s="61"/>
    </row>
    <row r="164" spans="6:42" ht="15">
      <c r="F164" s="23"/>
      <c r="G164" s="23"/>
      <c r="H164" s="29"/>
      <c r="AC164" s="60"/>
      <c r="AF164" s="66"/>
      <c r="AG164" s="61"/>
      <c r="AI164" s="66"/>
      <c r="AJ164" s="61"/>
      <c r="AL164" s="66"/>
      <c r="AM164" s="61"/>
      <c r="AO164" s="66"/>
      <c r="AP164" s="61"/>
    </row>
    <row r="165" spans="6:42" ht="15">
      <c r="F165" s="23"/>
      <c r="G165" s="23"/>
      <c r="H165" s="29"/>
      <c r="AC165" s="60"/>
      <c r="AF165" s="66"/>
      <c r="AG165" s="61"/>
      <c r="AI165" s="66"/>
      <c r="AJ165" s="61"/>
      <c r="AL165" s="66"/>
      <c r="AM165" s="61"/>
      <c r="AO165" s="66"/>
      <c r="AP165" s="61"/>
    </row>
    <row r="166" spans="6:42" ht="15">
      <c r="F166" s="23"/>
      <c r="G166" s="23"/>
      <c r="H166" s="29"/>
      <c r="AC166" s="60"/>
      <c r="AF166" s="66"/>
      <c r="AG166" s="61"/>
      <c r="AI166" s="66"/>
      <c r="AJ166" s="61"/>
      <c r="AL166" s="66"/>
      <c r="AM166" s="61"/>
      <c r="AO166" s="66"/>
      <c r="AP166" s="61"/>
    </row>
    <row r="167" spans="6:42" ht="15">
      <c r="F167" s="23"/>
      <c r="G167" s="23"/>
      <c r="H167" s="29"/>
      <c r="AC167" s="60"/>
      <c r="AF167" s="66"/>
      <c r="AG167" s="61"/>
      <c r="AI167" s="66"/>
      <c r="AJ167" s="61"/>
      <c r="AL167" s="66"/>
      <c r="AM167" s="61"/>
      <c r="AO167" s="66"/>
      <c r="AP167" s="61"/>
    </row>
    <row r="168" spans="6:42" ht="15">
      <c r="F168" s="23"/>
      <c r="G168" s="23"/>
      <c r="H168" s="29"/>
      <c r="AC168" s="60"/>
      <c r="AF168" s="66"/>
      <c r="AG168" s="61"/>
      <c r="AI168" s="66"/>
      <c r="AJ168" s="61"/>
      <c r="AL168" s="66"/>
      <c r="AM168" s="61"/>
      <c r="AO168" s="66"/>
      <c r="AP168" s="61"/>
    </row>
    <row r="169" spans="6:42" ht="15">
      <c r="F169" s="23"/>
      <c r="G169" s="23"/>
      <c r="H169" s="29"/>
      <c r="AC169" s="60"/>
      <c r="AF169" s="66"/>
      <c r="AG169" s="61"/>
      <c r="AI169" s="66"/>
      <c r="AJ169" s="61"/>
      <c r="AL169" s="66"/>
      <c r="AM169" s="61"/>
      <c r="AO169" s="66"/>
      <c r="AP169" s="61"/>
    </row>
    <row r="170" spans="6:42" ht="15">
      <c r="F170" s="23"/>
      <c r="G170" s="23"/>
      <c r="H170" s="29"/>
      <c r="AC170" s="60"/>
      <c r="AF170" s="66"/>
      <c r="AG170" s="61"/>
      <c r="AI170" s="66"/>
      <c r="AJ170" s="61"/>
      <c r="AL170" s="66"/>
      <c r="AM170" s="61"/>
      <c r="AO170" s="66"/>
      <c r="AP170" s="61"/>
    </row>
    <row r="171" spans="6:42" ht="15">
      <c r="F171" s="23"/>
      <c r="G171" s="23"/>
      <c r="H171" s="29"/>
      <c r="AC171" s="60"/>
      <c r="AF171" s="66"/>
      <c r="AG171" s="61"/>
      <c r="AI171" s="66"/>
      <c r="AJ171" s="61"/>
      <c r="AL171" s="66"/>
      <c r="AM171" s="61"/>
      <c r="AO171" s="66"/>
      <c r="AP171" s="61"/>
    </row>
    <row r="172" spans="6:42" ht="15">
      <c r="F172" s="23"/>
      <c r="G172" s="23"/>
      <c r="H172" s="29"/>
      <c r="AC172" s="60"/>
      <c r="AF172" s="66"/>
      <c r="AG172" s="61"/>
      <c r="AI172" s="66"/>
      <c r="AJ172" s="61"/>
      <c r="AL172" s="66"/>
      <c r="AM172" s="61"/>
      <c r="AO172" s="66"/>
      <c r="AP172" s="61"/>
    </row>
    <row r="173" spans="6:42" ht="15">
      <c r="F173" s="23"/>
      <c r="G173" s="23"/>
      <c r="H173" s="29"/>
      <c r="AC173" s="60"/>
      <c r="AF173" s="66"/>
      <c r="AG173" s="61"/>
      <c r="AI173" s="66"/>
      <c r="AJ173" s="61"/>
      <c r="AL173" s="66"/>
      <c r="AM173" s="61"/>
      <c r="AO173" s="66"/>
      <c r="AP173" s="61"/>
    </row>
    <row r="174" spans="6:42" ht="15">
      <c r="F174" s="23"/>
      <c r="G174" s="23"/>
      <c r="H174" s="29"/>
      <c r="AC174" s="60"/>
      <c r="AF174" s="66"/>
      <c r="AG174" s="61"/>
      <c r="AI174" s="66"/>
      <c r="AJ174" s="61"/>
      <c r="AL174" s="66"/>
      <c r="AM174" s="61"/>
      <c r="AO174" s="66"/>
      <c r="AP174" s="61"/>
    </row>
    <row r="175" spans="6:42" ht="15">
      <c r="F175" s="23"/>
      <c r="G175" s="23"/>
      <c r="H175" s="29"/>
      <c r="AC175" s="60"/>
      <c r="AF175" s="66"/>
      <c r="AG175" s="61"/>
      <c r="AI175" s="66"/>
      <c r="AJ175" s="61"/>
      <c r="AL175" s="66"/>
      <c r="AM175" s="61"/>
      <c r="AO175" s="66"/>
      <c r="AP175" s="61"/>
    </row>
    <row r="176" spans="6:42" ht="15">
      <c r="F176" s="23"/>
      <c r="G176" s="23"/>
      <c r="H176" s="29"/>
      <c r="AC176" s="60"/>
      <c r="AF176" s="66"/>
      <c r="AG176" s="61"/>
      <c r="AI176" s="66"/>
      <c r="AJ176" s="61"/>
      <c r="AL176" s="66"/>
      <c r="AM176" s="61"/>
      <c r="AO176" s="66"/>
      <c r="AP176" s="61"/>
    </row>
    <row r="177" spans="6:42" ht="15">
      <c r="F177" s="23"/>
      <c r="G177" s="23"/>
      <c r="H177" s="29"/>
      <c r="AC177" s="60"/>
      <c r="AF177" s="66"/>
      <c r="AG177" s="61"/>
      <c r="AI177" s="66"/>
      <c r="AJ177" s="61"/>
      <c r="AL177" s="66"/>
      <c r="AM177" s="61"/>
      <c r="AO177" s="66"/>
      <c r="AP177" s="61"/>
    </row>
    <row r="178" spans="6:42" ht="15">
      <c r="F178" s="23"/>
      <c r="G178" s="23"/>
      <c r="H178" s="29"/>
      <c r="AC178" s="60"/>
      <c r="AF178" s="66"/>
      <c r="AG178" s="61"/>
      <c r="AI178" s="66"/>
      <c r="AJ178" s="61"/>
      <c r="AL178" s="66"/>
      <c r="AM178" s="61"/>
      <c r="AO178" s="66"/>
      <c r="AP178" s="61"/>
    </row>
    <row r="179" spans="6:42" ht="15">
      <c r="F179" s="23"/>
      <c r="G179" s="23"/>
      <c r="H179" s="29"/>
      <c r="AC179" s="60"/>
      <c r="AF179" s="66"/>
      <c r="AG179" s="61"/>
      <c r="AI179" s="66"/>
      <c r="AJ179" s="61"/>
      <c r="AL179" s="66"/>
      <c r="AM179" s="61"/>
      <c r="AO179" s="66"/>
      <c r="AP179" s="61"/>
    </row>
    <row r="180" spans="6:42" ht="15">
      <c r="F180" s="23"/>
      <c r="G180" s="23"/>
      <c r="H180" s="29"/>
      <c r="AC180" s="60"/>
      <c r="AF180" s="66"/>
      <c r="AG180" s="61"/>
      <c r="AI180" s="66"/>
      <c r="AJ180" s="61"/>
      <c r="AL180" s="66"/>
      <c r="AM180" s="61"/>
      <c r="AO180" s="66"/>
      <c r="AP180" s="61"/>
    </row>
    <row r="181" spans="6:42" ht="15">
      <c r="F181" s="23"/>
      <c r="G181" s="23"/>
      <c r="H181" s="29"/>
      <c r="AC181" s="60"/>
      <c r="AF181" s="66"/>
      <c r="AG181" s="61"/>
      <c r="AI181" s="66"/>
      <c r="AJ181" s="61"/>
      <c r="AL181" s="66"/>
      <c r="AM181" s="61"/>
      <c r="AO181" s="66"/>
      <c r="AP181" s="61"/>
    </row>
    <row r="182" spans="6:42" ht="15">
      <c r="F182" s="23"/>
      <c r="G182" s="23"/>
      <c r="H182" s="29"/>
      <c r="AC182" s="60"/>
      <c r="AF182" s="66"/>
      <c r="AG182" s="61"/>
      <c r="AI182" s="66"/>
      <c r="AJ182" s="61"/>
      <c r="AL182" s="66"/>
      <c r="AM182" s="61"/>
      <c r="AO182" s="66"/>
      <c r="AP182" s="61"/>
    </row>
    <row r="183" spans="6:42" ht="15">
      <c r="F183" s="23"/>
      <c r="G183" s="23"/>
      <c r="H183" s="29"/>
      <c r="AC183" s="60"/>
      <c r="AF183" s="66"/>
      <c r="AG183" s="61"/>
      <c r="AI183" s="66"/>
      <c r="AJ183" s="61"/>
      <c r="AL183" s="66"/>
      <c r="AM183" s="61"/>
      <c r="AO183" s="66"/>
      <c r="AP183" s="61"/>
    </row>
    <row r="184" spans="6:42" ht="15">
      <c r="F184" s="23"/>
      <c r="G184" s="23"/>
      <c r="H184" s="29"/>
      <c r="AC184" s="60"/>
      <c r="AF184" s="66"/>
      <c r="AG184" s="61"/>
      <c r="AI184" s="66"/>
      <c r="AJ184" s="61"/>
      <c r="AL184" s="66"/>
      <c r="AM184" s="61"/>
      <c r="AO184" s="66"/>
      <c r="AP184" s="61"/>
    </row>
    <row r="185" spans="6:42" ht="15">
      <c r="F185" s="23"/>
      <c r="G185" s="23"/>
      <c r="H185" s="29"/>
      <c r="AC185" s="60"/>
      <c r="AF185" s="66"/>
      <c r="AG185" s="61"/>
      <c r="AI185" s="66"/>
      <c r="AJ185" s="61"/>
      <c r="AL185" s="66"/>
      <c r="AM185" s="61"/>
      <c r="AO185" s="66"/>
      <c r="AP185" s="61"/>
    </row>
    <row r="186" spans="6:42" ht="15">
      <c r="F186" s="23"/>
      <c r="G186" s="23"/>
      <c r="H186" s="29"/>
      <c r="AC186" s="60"/>
      <c r="AF186" s="66"/>
      <c r="AG186" s="61"/>
      <c r="AI186" s="66"/>
      <c r="AJ186" s="61"/>
      <c r="AL186" s="66"/>
      <c r="AM186" s="61"/>
      <c r="AO186" s="66"/>
      <c r="AP186" s="61"/>
    </row>
    <row r="187" spans="6:42" ht="15">
      <c r="F187" s="23"/>
      <c r="G187" s="23"/>
      <c r="H187" s="29"/>
      <c r="AC187" s="60"/>
      <c r="AF187" s="66"/>
      <c r="AG187" s="61"/>
      <c r="AI187" s="66"/>
      <c r="AJ187" s="61"/>
      <c r="AL187" s="66"/>
      <c r="AM187" s="61"/>
      <c r="AO187" s="66"/>
      <c r="AP187" s="61"/>
    </row>
    <row r="188" spans="6:42" ht="15">
      <c r="F188" s="23"/>
      <c r="G188" s="23"/>
      <c r="H188" s="29"/>
      <c r="AC188" s="60"/>
      <c r="AF188" s="66"/>
      <c r="AG188" s="61"/>
      <c r="AI188" s="66"/>
      <c r="AJ188" s="61"/>
      <c r="AL188" s="66"/>
      <c r="AM188" s="61"/>
      <c r="AO188" s="66"/>
      <c r="AP188" s="61"/>
    </row>
    <row r="189" spans="6:42" ht="15">
      <c r="F189" s="23"/>
      <c r="G189" s="23"/>
      <c r="H189" s="29"/>
      <c r="AC189" s="60"/>
      <c r="AF189" s="66"/>
      <c r="AG189" s="61"/>
      <c r="AI189" s="66"/>
      <c r="AJ189" s="61"/>
      <c r="AL189" s="66"/>
      <c r="AM189" s="61"/>
      <c r="AO189" s="66"/>
      <c r="AP189" s="61"/>
    </row>
    <row r="190" spans="6:42" ht="15">
      <c r="F190" s="23"/>
      <c r="G190" s="23"/>
      <c r="H190" s="29"/>
      <c r="AC190" s="60"/>
      <c r="AF190" s="66"/>
      <c r="AG190" s="61"/>
      <c r="AI190" s="66"/>
      <c r="AJ190" s="61"/>
      <c r="AL190" s="66"/>
      <c r="AM190" s="61"/>
      <c r="AO190" s="66"/>
      <c r="AP190" s="61"/>
    </row>
    <row r="191" spans="6:42" ht="15">
      <c r="F191" s="23"/>
      <c r="G191" s="23"/>
      <c r="H191" s="29"/>
      <c r="AC191" s="60"/>
      <c r="AF191" s="66"/>
      <c r="AG191" s="61"/>
      <c r="AI191" s="66"/>
      <c r="AJ191" s="61"/>
      <c r="AL191" s="66"/>
      <c r="AM191" s="61"/>
      <c r="AO191" s="66"/>
      <c r="AP191" s="61"/>
    </row>
    <row r="192" spans="6:42" ht="15">
      <c r="F192" s="23"/>
      <c r="G192" s="23"/>
      <c r="H192" s="29"/>
      <c r="AC192" s="60"/>
      <c r="AF192" s="66"/>
      <c r="AG192" s="61"/>
      <c r="AI192" s="66"/>
      <c r="AJ192" s="61"/>
      <c r="AL192" s="66"/>
      <c r="AM192" s="61"/>
      <c r="AO192" s="66"/>
      <c r="AP192" s="61"/>
    </row>
    <row r="193" spans="6:42" ht="15">
      <c r="F193" s="23"/>
      <c r="G193" s="23"/>
      <c r="H193" s="29"/>
      <c r="AC193" s="60"/>
      <c r="AF193" s="66"/>
      <c r="AG193" s="61"/>
      <c r="AI193" s="66"/>
      <c r="AJ193" s="61"/>
      <c r="AL193" s="66"/>
      <c r="AM193" s="61"/>
      <c r="AO193" s="66"/>
      <c r="AP193" s="61"/>
    </row>
    <row r="194" spans="6:42" ht="15">
      <c r="F194" s="23"/>
      <c r="G194" s="23"/>
      <c r="H194" s="29"/>
      <c r="AC194" s="60"/>
      <c r="AF194" s="66"/>
      <c r="AG194" s="61"/>
      <c r="AI194" s="66"/>
      <c r="AJ194" s="61"/>
      <c r="AL194" s="66"/>
      <c r="AM194" s="61"/>
      <c r="AO194" s="66"/>
      <c r="AP194" s="61"/>
    </row>
    <row r="195" spans="6:42" ht="15">
      <c r="F195" s="23"/>
      <c r="G195" s="23"/>
      <c r="H195" s="29"/>
      <c r="AC195" s="60"/>
      <c r="AF195" s="66"/>
      <c r="AG195" s="61"/>
      <c r="AI195" s="66"/>
      <c r="AJ195" s="61"/>
      <c r="AL195" s="66"/>
      <c r="AM195" s="61"/>
      <c r="AO195" s="66"/>
      <c r="AP195" s="61"/>
    </row>
    <row r="196" spans="6:42" ht="15">
      <c r="F196" s="23"/>
      <c r="G196" s="23"/>
      <c r="H196" s="29"/>
      <c r="AC196" s="60"/>
      <c r="AF196" s="66"/>
      <c r="AG196" s="61"/>
      <c r="AI196" s="66"/>
      <c r="AJ196" s="61"/>
      <c r="AL196" s="66"/>
      <c r="AM196" s="61"/>
      <c r="AO196" s="66"/>
      <c r="AP196" s="61"/>
    </row>
    <row r="197" spans="6:42" ht="15">
      <c r="F197" s="23"/>
      <c r="G197" s="23"/>
      <c r="H197" s="29"/>
      <c r="AC197" s="60"/>
      <c r="AF197" s="66"/>
      <c r="AG197" s="61"/>
      <c r="AI197" s="66"/>
      <c r="AJ197" s="61"/>
      <c r="AL197" s="66"/>
      <c r="AM197" s="61"/>
      <c r="AO197" s="66"/>
      <c r="AP197" s="61"/>
    </row>
    <row r="198" spans="6:42" ht="15">
      <c r="F198" s="23"/>
      <c r="G198" s="23"/>
      <c r="H198" s="29"/>
      <c r="AC198" s="60"/>
      <c r="AF198" s="66"/>
      <c r="AG198" s="61"/>
      <c r="AI198" s="66"/>
      <c r="AJ198" s="61"/>
      <c r="AL198" s="66"/>
      <c r="AM198" s="61"/>
      <c r="AO198" s="66"/>
      <c r="AP198" s="61"/>
    </row>
    <row r="199" spans="6:42" ht="15">
      <c r="F199" s="23"/>
      <c r="G199" s="23"/>
      <c r="H199" s="29"/>
      <c r="AC199" s="60"/>
      <c r="AF199" s="66"/>
      <c r="AG199" s="61"/>
      <c r="AI199" s="66"/>
      <c r="AJ199" s="61"/>
      <c r="AL199" s="66"/>
      <c r="AM199" s="61"/>
      <c r="AO199" s="66"/>
      <c r="AP199" s="61"/>
    </row>
    <row r="200" spans="6:42" ht="15">
      <c r="F200" s="23"/>
      <c r="G200" s="23"/>
      <c r="H200" s="29"/>
      <c r="AC200" s="60"/>
      <c r="AF200" s="66"/>
      <c r="AG200" s="61"/>
      <c r="AI200" s="66"/>
      <c r="AJ200" s="61"/>
      <c r="AL200" s="66"/>
      <c r="AM200" s="61"/>
      <c r="AO200" s="66"/>
      <c r="AP200" s="61"/>
    </row>
    <row r="201" spans="6:42" ht="15">
      <c r="F201" s="23"/>
      <c r="G201" s="23"/>
      <c r="H201" s="29"/>
      <c r="AC201" s="60"/>
      <c r="AF201" s="66"/>
      <c r="AG201" s="61"/>
      <c r="AI201" s="66"/>
      <c r="AJ201" s="61"/>
      <c r="AL201" s="66"/>
      <c r="AM201" s="61"/>
      <c r="AO201" s="66"/>
      <c r="AP201" s="61"/>
    </row>
    <row r="202" spans="6:42" ht="15">
      <c r="F202" s="23"/>
      <c r="G202" s="23"/>
      <c r="H202" s="29"/>
      <c r="AC202" s="60"/>
      <c r="AF202" s="66"/>
      <c r="AG202" s="61"/>
      <c r="AI202" s="66"/>
      <c r="AJ202" s="61"/>
      <c r="AL202" s="66"/>
      <c r="AM202" s="61"/>
      <c r="AO202" s="66"/>
      <c r="AP202" s="61"/>
    </row>
    <row r="203" spans="6:42" ht="15">
      <c r="F203" s="23"/>
      <c r="G203" s="23"/>
      <c r="H203" s="29"/>
      <c r="AC203" s="60"/>
      <c r="AF203" s="66"/>
      <c r="AG203" s="61"/>
      <c r="AI203" s="66"/>
      <c r="AJ203" s="61"/>
      <c r="AL203" s="66"/>
      <c r="AM203" s="61"/>
      <c r="AO203" s="66"/>
      <c r="AP203" s="61"/>
    </row>
    <row r="204" spans="6:42" ht="15">
      <c r="F204" s="23"/>
      <c r="G204" s="23"/>
      <c r="H204" s="29"/>
      <c r="AC204" s="60"/>
      <c r="AF204" s="66"/>
      <c r="AG204" s="61"/>
      <c r="AI204" s="66"/>
      <c r="AJ204" s="61"/>
      <c r="AL204" s="66"/>
      <c r="AM204" s="61"/>
      <c r="AO204" s="66"/>
      <c r="AP204" s="61"/>
    </row>
    <row r="205" spans="6:42" ht="15">
      <c r="F205" s="23"/>
      <c r="G205" s="23"/>
      <c r="H205" s="29"/>
      <c r="AC205" s="60"/>
      <c r="AF205" s="66"/>
      <c r="AG205" s="61"/>
      <c r="AI205" s="66"/>
      <c r="AJ205" s="61"/>
      <c r="AL205" s="66"/>
      <c r="AM205" s="61"/>
      <c r="AO205" s="66"/>
      <c r="AP205" s="61"/>
    </row>
    <row r="206" spans="6:42" ht="15">
      <c r="F206" s="23"/>
      <c r="G206" s="23"/>
      <c r="H206" s="29"/>
      <c r="AC206" s="60"/>
      <c r="AF206" s="66"/>
      <c r="AG206" s="61"/>
      <c r="AI206" s="66"/>
      <c r="AJ206" s="61"/>
      <c r="AL206" s="66"/>
      <c r="AM206" s="61"/>
      <c r="AO206" s="66"/>
      <c r="AP206" s="61"/>
    </row>
    <row r="207" spans="6:42" ht="15">
      <c r="F207" s="23"/>
      <c r="G207" s="23"/>
      <c r="H207" s="29"/>
      <c r="AC207" s="60"/>
      <c r="AF207" s="66"/>
      <c r="AG207" s="61"/>
      <c r="AI207" s="66"/>
      <c r="AJ207" s="61"/>
      <c r="AL207" s="66"/>
      <c r="AM207" s="61"/>
      <c r="AO207" s="66"/>
      <c r="AP207" s="61"/>
    </row>
    <row r="208" spans="6:42" ht="15">
      <c r="F208" s="23"/>
      <c r="G208" s="23"/>
      <c r="H208" s="29"/>
      <c r="AC208" s="60"/>
      <c r="AF208" s="66"/>
      <c r="AG208" s="61"/>
      <c r="AI208" s="66"/>
      <c r="AJ208" s="61"/>
      <c r="AL208" s="66"/>
      <c r="AM208" s="61"/>
      <c r="AO208" s="66"/>
      <c r="AP208" s="61"/>
    </row>
    <row r="209" spans="6:42" ht="15">
      <c r="F209" s="23"/>
      <c r="G209" s="23"/>
      <c r="H209" s="29"/>
      <c r="AC209" s="60"/>
      <c r="AF209" s="66"/>
      <c r="AG209" s="61"/>
      <c r="AI209" s="66"/>
      <c r="AJ209" s="61"/>
      <c r="AL209" s="66"/>
      <c r="AM209" s="61"/>
      <c r="AO209" s="66"/>
      <c r="AP209" s="61"/>
    </row>
    <row r="210" spans="6:42" ht="15">
      <c r="F210" s="23"/>
      <c r="G210" s="23"/>
      <c r="H210" s="29"/>
      <c r="AC210" s="60"/>
      <c r="AF210" s="66"/>
      <c r="AG210" s="61"/>
      <c r="AI210" s="66"/>
      <c r="AJ210" s="61"/>
      <c r="AL210" s="66"/>
      <c r="AM210" s="61"/>
      <c r="AO210" s="66"/>
      <c r="AP210" s="61"/>
    </row>
    <row r="211" spans="6:42" ht="15">
      <c r="F211" s="23"/>
      <c r="G211" s="23"/>
      <c r="H211" s="29"/>
      <c r="AC211" s="60"/>
      <c r="AF211" s="66"/>
      <c r="AG211" s="61"/>
      <c r="AI211" s="66"/>
      <c r="AJ211" s="61"/>
      <c r="AL211" s="66"/>
      <c r="AM211" s="61"/>
      <c r="AO211" s="66"/>
      <c r="AP211" s="61"/>
    </row>
    <row r="212" spans="6:42" ht="15">
      <c r="F212" s="23"/>
      <c r="G212" s="23"/>
      <c r="H212" s="29"/>
      <c r="AC212" s="60"/>
      <c r="AF212" s="66"/>
      <c r="AG212" s="61"/>
      <c r="AI212" s="66"/>
      <c r="AJ212" s="61"/>
      <c r="AL212" s="66"/>
      <c r="AM212" s="61"/>
      <c r="AO212" s="66"/>
      <c r="AP212" s="61"/>
    </row>
    <row r="213" spans="6:42" ht="15">
      <c r="F213" s="23"/>
      <c r="G213" s="23"/>
      <c r="H213" s="29"/>
      <c r="AC213" s="60"/>
      <c r="AF213" s="66"/>
      <c r="AG213" s="61"/>
      <c r="AI213" s="66"/>
      <c r="AJ213" s="61"/>
      <c r="AL213" s="66"/>
      <c r="AM213" s="61"/>
      <c r="AO213" s="66"/>
      <c r="AP213" s="61"/>
    </row>
    <row r="214" spans="6:42" ht="15">
      <c r="F214" s="23"/>
      <c r="G214" s="23"/>
      <c r="H214" s="29"/>
      <c r="AC214" s="60"/>
      <c r="AF214" s="66"/>
      <c r="AG214" s="61"/>
      <c r="AI214" s="66"/>
      <c r="AJ214" s="61"/>
      <c r="AL214" s="66"/>
      <c r="AM214" s="61"/>
      <c r="AO214" s="66"/>
      <c r="AP214" s="61"/>
    </row>
    <row r="215" spans="6:42" ht="15">
      <c r="F215" s="23"/>
      <c r="G215" s="23"/>
      <c r="H215" s="29"/>
      <c r="AC215" s="60"/>
      <c r="AF215" s="66"/>
      <c r="AG215" s="61"/>
      <c r="AI215" s="66"/>
      <c r="AJ215" s="61"/>
      <c r="AL215" s="66"/>
      <c r="AM215" s="61"/>
      <c r="AO215" s="66"/>
      <c r="AP215" s="61"/>
    </row>
    <row r="216" spans="6:42" ht="15">
      <c r="F216" s="23"/>
      <c r="G216" s="23"/>
      <c r="H216" s="29"/>
      <c r="AC216" s="60"/>
      <c r="AF216" s="66"/>
      <c r="AG216" s="61"/>
      <c r="AI216" s="66"/>
      <c r="AJ216" s="61"/>
      <c r="AL216" s="66"/>
      <c r="AM216" s="61"/>
      <c r="AO216" s="66"/>
      <c r="AP216" s="61"/>
    </row>
    <row r="217" spans="6:42" ht="15">
      <c r="F217" s="23"/>
      <c r="G217" s="23"/>
      <c r="H217" s="29"/>
      <c r="AC217" s="60"/>
      <c r="AF217" s="66"/>
      <c r="AG217" s="61"/>
      <c r="AI217" s="66"/>
      <c r="AJ217" s="61"/>
      <c r="AL217" s="66"/>
      <c r="AM217" s="61"/>
      <c r="AO217" s="66"/>
      <c r="AP217" s="61"/>
    </row>
    <row r="218" spans="6:42" ht="15">
      <c r="F218" s="23"/>
      <c r="G218" s="23"/>
      <c r="H218" s="29"/>
      <c r="AC218" s="60"/>
      <c r="AF218" s="66"/>
      <c r="AG218" s="61"/>
      <c r="AI218" s="66"/>
      <c r="AJ218" s="61"/>
      <c r="AL218" s="66"/>
      <c r="AM218" s="61"/>
      <c r="AO218" s="66"/>
      <c r="AP218" s="61"/>
    </row>
    <row r="219" spans="6:42" ht="15">
      <c r="F219" s="23"/>
      <c r="G219" s="23"/>
      <c r="H219" s="29"/>
      <c r="AC219" s="60"/>
      <c r="AF219" s="66"/>
      <c r="AG219" s="61"/>
      <c r="AI219" s="66"/>
      <c r="AJ219" s="61"/>
      <c r="AL219" s="66"/>
      <c r="AM219" s="61"/>
      <c r="AO219" s="66"/>
      <c r="AP219" s="61"/>
    </row>
    <row r="220" spans="6:42" ht="15">
      <c r="F220" s="23"/>
      <c r="G220" s="23"/>
      <c r="H220" s="29"/>
      <c r="AC220" s="60"/>
      <c r="AF220" s="66"/>
      <c r="AG220" s="61"/>
      <c r="AI220" s="66"/>
      <c r="AJ220" s="61"/>
      <c r="AL220" s="66"/>
      <c r="AM220" s="61"/>
      <c r="AO220" s="66"/>
      <c r="AP220" s="61"/>
    </row>
    <row r="221" spans="6:42" ht="15">
      <c r="F221" s="23"/>
      <c r="G221" s="23"/>
      <c r="H221" s="29"/>
      <c r="AC221" s="60"/>
      <c r="AF221" s="66"/>
      <c r="AG221" s="61"/>
      <c r="AI221" s="66"/>
      <c r="AJ221" s="61"/>
      <c r="AL221" s="66"/>
      <c r="AM221" s="61"/>
      <c r="AO221" s="66"/>
      <c r="AP221" s="61"/>
    </row>
    <row r="222" spans="6:42" ht="15">
      <c r="F222" s="23"/>
      <c r="G222" s="23"/>
      <c r="H222" s="29"/>
      <c r="AC222" s="60"/>
      <c r="AF222" s="66"/>
      <c r="AG222" s="61"/>
      <c r="AI222" s="66"/>
      <c r="AJ222" s="61"/>
      <c r="AL222" s="66"/>
      <c r="AM222" s="61"/>
      <c r="AO222" s="66"/>
      <c r="AP222" s="61"/>
    </row>
    <row r="223" spans="6:42" ht="15">
      <c r="F223" s="23"/>
      <c r="G223" s="23"/>
      <c r="H223" s="29"/>
      <c r="AC223" s="60"/>
      <c r="AF223" s="66"/>
      <c r="AG223" s="61"/>
      <c r="AI223" s="66"/>
      <c r="AJ223" s="61"/>
      <c r="AL223" s="66"/>
      <c r="AM223" s="61"/>
      <c r="AO223" s="66"/>
      <c r="AP223" s="61"/>
    </row>
    <row r="224" spans="6:42" ht="15">
      <c r="F224" s="23"/>
      <c r="G224" s="23"/>
      <c r="H224" s="29"/>
      <c r="AC224" s="60"/>
      <c r="AF224" s="66"/>
      <c r="AG224" s="61"/>
      <c r="AI224" s="66"/>
      <c r="AJ224" s="61"/>
      <c r="AL224" s="66"/>
      <c r="AM224" s="61"/>
      <c r="AO224" s="66"/>
      <c r="AP224" s="61"/>
    </row>
    <row r="225" spans="6:42" ht="15">
      <c r="F225" s="23"/>
      <c r="G225" s="23"/>
      <c r="H225" s="29"/>
      <c r="AC225" s="60"/>
      <c r="AF225" s="66"/>
      <c r="AG225" s="61"/>
      <c r="AI225" s="66"/>
      <c r="AJ225" s="61"/>
      <c r="AL225" s="66"/>
      <c r="AM225" s="61"/>
      <c r="AO225" s="66"/>
      <c r="AP225" s="61"/>
    </row>
    <row r="226" spans="6:42" ht="15">
      <c r="F226" s="23"/>
      <c r="G226" s="23"/>
      <c r="H226" s="29"/>
      <c r="AC226" s="60"/>
      <c r="AF226" s="66"/>
      <c r="AG226" s="61"/>
      <c r="AI226" s="66"/>
      <c r="AJ226" s="61"/>
      <c r="AL226" s="66"/>
      <c r="AM226" s="61"/>
      <c r="AO226" s="66"/>
      <c r="AP226" s="61"/>
    </row>
    <row r="227" spans="6:42" ht="15">
      <c r="F227" s="23"/>
      <c r="G227" s="23"/>
      <c r="H227" s="29"/>
      <c r="AC227" s="60"/>
      <c r="AF227" s="66"/>
      <c r="AG227" s="61"/>
      <c r="AI227" s="66"/>
      <c r="AJ227" s="61"/>
      <c r="AL227" s="66"/>
      <c r="AM227" s="61"/>
      <c r="AO227" s="66"/>
      <c r="AP227" s="61"/>
    </row>
    <row r="228" spans="6:42" ht="15">
      <c r="F228" s="23"/>
      <c r="G228" s="23"/>
      <c r="H228" s="29"/>
      <c r="AC228" s="60"/>
      <c r="AF228" s="66"/>
      <c r="AG228" s="61"/>
      <c r="AI228" s="66"/>
      <c r="AJ228" s="61"/>
      <c r="AL228" s="66"/>
      <c r="AM228" s="61"/>
      <c r="AO228" s="66"/>
      <c r="AP228" s="61"/>
    </row>
    <row r="229" spans="6:42" ht="15">
      <c r="F229" s="23"/>
      <c r="G229" s="23"/>
      <c r="H229" s="29"/>
      <c r="AC229" s="60"/>
      <c r="AF229" s="66"/>
      <c r="AG229" s="61"/>
      <c r="AI229" s="66"/>
      <c r="AJ229" s="61"/>
      <c r="AL229" s="66"/>
      <c r="AM229" s="61"/>
      <c r="AO229" s="66"/>
      <c r="AP229" s="61"/>
    </row>
    <row r="230" spans="6:42" ht="15">
      <c r="F230" s="23"/>
      <c r="G230" s="23"/>
      <c r="H230" s="29"/>
      <c r="AC230" s="60"/>
      <c r="AF230" s="66"/>
      <c r="AG230" s="61"/>
      <c r="AI230" s="66"/>
      <c r="AJ230" s="61"/>
      <c r="AL230" s="66"/>
      <c r="AM230" s="61"/>
      <c r="AO230" s="66"/>
      <c r="AP230" s="61"/>
    </row>
    <row r="231" spans="6:42" ht="15">
      <c r="F231" s="23"/>
      <c r="G231" s="23"/>
      <c r="H231" s="29"/>
      <c r="AC231" s="60"/>
      <c r="AF231" s="66"/>
      <c r="AG231" s="61"/>
      <c r="AI231" s="66"/>
      <c r="AJ231" s="61"/>
      <c r="AL231" s="66"/>
      <c r="AM231" s="61"/>
      <c r="AO231" s="66"/>
      <c r="AP231" s="61"/>
    </row>
    <row r="232" spans="6:42" ht="15">
      <c r="F232" s="23"/>
      <c r="G232" s="23"/>
      <c r="H232" s="29"/>
      <c r="AC232" s="60"/>
      <c r="AF232" s="66"/>
      <c r="AG232" s="61"/>
      <c r="AI232" s="66"/>
      <c r="AJ232" s="61"/>
      <c r="AL232" s="66"/>
      <c r="AM232" s="61"/>
      <c r="AO232" s="66"/>
      <c r="AP232" s="61"/>
    </row>
    <row r="233" spans="6:42" ht="15">
      <c r="F233" s="23"/>
      <c r="G233" s="23"/>
      <c r="H233" s="29"/>
      <c r="AC233" s="60"/>
      <c r="AF233" s="66"/>
      <c r="AG233" s="61"/>
      <c r="AI233" s="66"/>
      <c r="AJ233" s="61"/>
      <c r="AL233" s="66"/>
      <c r="AM233" s="61"/>
      <c r="AO233" s="66"/>
      <c r="AP233" s="61"/>
    </row>
    <row r="234" spans="6:42" ht="15">
      <c r="F234" s="23"/>
      <c r="G234" s="23"/>
      <c r="H234" s="29"/>
      <c r="AC234" s="60"/>
      <c r="AF234" s="66"/>
      <c r="AG234" s="61"/>
      <c r="AI234" s="66"/>
      <c r="AJ234" s="61"/>
      <c r="AL234" s="66"/>
      <c r="AM234" s="61"/>
      <c r="AO234" s="66"/>
      <c r="AP234" s="61"/>
    </row>
    <row r="235" spans="6:42" ht="15">
      <c r="F235" s="23"/>
      <c r="G235" s="23"/>
      <c r="H235" s="29"/>
      <c r="AC235" s="60"/>
      <c r="AF235" s="66"/>
      <c r="AG235" s="61"/>
      <c r="AI235" s="66"/>
      <c r="AJ235" s="61"/>
      <c r="AL235" s="66"/>
      <c r="AM235" s="61"/>
      <c r="AO235" s="66"/>
      <c r="AP235" s="61"/>
    </row>
    <row r="236" spans="6:42" ht="15">
      <c r="F236" s="23"/>
      <c r="G236" s="23"/>
      <c r="H236" s="29"/>
      <c r="AC236" s="60"/>
      <c r="AF236" s="66"/>
      <c r="AG236" s="61"/>
      <c r="AI236" s="66"/>
      <c r="AJ236" s="61"/>
      <c r="AL236" s="66"/>
      <c r="AM236" s="61"/>
      <c r="AO236" s="66"/>
      <c r="AP236" s="61"/>
    </row>
    <row r="237" spans="6:42" ht="15">
      <c r="F237" s="23"/>
      <c r="G237" s="23"/>
      <c r="H237" s="29"/>
      <c r="AC237" s="60"/>
      <c r="AF237" s="66"/>
      <c r="AG237" s="61"/>
      <c r="AI237" s="66"/>
      <c r="AJ237" s="61"/>
      <c r="AL237" s="66"/>
      <c r="AM237" s="61"/>
      <c r="AO237" s="66"/>
      <c r="AP237" s="61"/>
    </row>
    <row r="238" spans="6:42" ht="15">
      <c r="F238" s="23"/>
      <c r="G238" s="23"/>
      <c r="H238" s="29"/>
      <c r="AC238" s="60"/>
      <c r="AF238" s="66"/>
      <c r="AG238" s="61"/>
      <c r="AI238" s="66"/>
      <c r="AJ238" s="61"/>
      <c r="AL238" s="66"/>
      <c r="AM238" s="61"/>
      <c r="AO238" s="66"/>
      <c r="AP238" s="61"/>
    </row>
    <row r="239" spans="6:42" ht="15">
      <c r="F239" s="23"/>
      <c r="G239" s="23"/>
      <c r="H239" s="29"/>
      <c r="AC239" s="60"/>
      <c r="AF239" s="66"/>
      <c r="AG239" s="61"/>
      <c r="AI239" s="66"/>
      <c r="AJ239" s="61"/>
      <c r="AL239" s="66"/>
      <c r="AM239" s="61"/>
      <c r="AO239" s="66"/>
      <c r="AP239" s="61"/>
    </row>
    <row r="240" spans="6:42" ht="15">
      <c r="F240" s="23"/>
      <c r="G240" s="23"/>
      <c r="H240" s="29"/>
      <c r="AC240" s="60"/>
      <c r="AF240" s="66"/>
      <c r="AG240" s="61"/>
      <c r="AI240" s="66"/>
      <c r="AJ240" s="61"/>
      <c r="AL240" s="66"/>
      <c r="AM240" s="61"/>
      <c r="AO240" s="66"/>
      <c r="AP240" s="61"/>
    </row>
    <row r="241" spans="6:41" ht="15">
      <c r="F241" s="23"/>
      <c r="G241" s="23"/>
      <c r="H241" s="29"/>
      <c r="AC241" s="60"/>
      <c r="AF241" s="66"/>
      <c r="AI241" s="66"/>
      <c r="AL241" s="66"/>
      <c r="AO241" s="66"/>
    </row>
    <row r="242" spans="6:41" ht="15">
      <c r="F242" s="23"/>
      <c r="G242" s="23"/>
      <c r="H242" s="29"/>
      <c r="AC242" s="60"/>
      <c r="AF242" s="66"/>
      <c r="AI242" s="66"/>
      <c r="AL242" s="66"/>
      <c r="AO242" s="66"/>
    </row>
    <row r="243" spans="6:41" ht="15">
      <c r="F243" s="23"/>
      <c r="G243" s="23"/>
      <c r="H243" s="29"/>
      <c r="AC243" s="60"/>
      <c r="AF243" s="66"/>
      <c r="AI243" s="66"/>
      <c r="AL243" s="66"/>
      <c r="AO243" s="66"/>
    </row>
    <row r="244" spans="6:41" ht="15">
      <c r="F244" s="23"/>
      <c r="G244" s="23"/>
      <c r="H244" s="29"/>
      <c r="AC244" s="60"/>
      <c r="AF244" s="66"/>
      <c r="AI244" s="66"/>
      <c r="AL244" s="66"/>
      <c r="AO244" s="66"/>
    </row>
    <row r="245" spans="6:41" ht="15">
      <c r="F245" s="23"/>
      <c r="G245" s="23"/>
      <c r="H245" s="29"/>
      <c r="AC245" s="60"/>
      <c r="AF245" s="66"/>
      <c r="AI245" s="66"/>
      <c r="AL245" s="66"/>
      <c r="AO245" s="66"/>
    </row>
    <row r="246" spans="6:41" ht="15">
      <c r="F246" s="23"/>
      <c r="G246" s="23"/>
      <c r="H246" s="29"/>
      <c r="AC246" s="60"/>
      <c r="AF246" s="66"/>
      <c r="AI246" s="66"/>
      <c r="AL246" s="66"/>
      <c r="AO246" s="66"/>
    </row>
    <row r="247" spans="6:41" ht="15">
      <c r="F247" s="23"/>
      <c r="G247" s="23"/>
      <c r="H247" s="29"/>
      <c r="AC247" s="60"/>
      <c r="AF247" s="66"/>
      <c r="AI247" s="66"/>
      <c r="AL247" s="66"/>
      <c r="AO247" s="66"/>
    </row>
    <row r="248" spans="29:41" ht="15">
      <c r="AC248" s="60"/>
      <c r="AF248" s="66"/>
      <c r="AI248" s="66"/>
      <c r="AL248" s="66"/>
      <c r="AO248" s="66"/>
    </row>
    <row r="249" spans="29:41" ht="15">
      <c r="AC249" s="60"/>
      <c r="AF249" s="66"/>
      <c r="AI249" s="66"/>
      <c r="AL249" s="66"/>
      <c r="AO249" s="66"/>
    </row>
    <row r="250" spans="29:41" ht="15">
      <c r="AC250" s="60"/>
      <c r="AF250" s="66"/>
      <c r="AI250" s="66"/>
      <c r="AL250" s="66"/>
      <c r="AO250" s="66"/>
    </row>
    <row r="251" spans="29:41" ht="15">
      <c r="AC251" s="60"/>
      <c r="AF251" s="66"/>
      <c r="AI251" s="66"/>
      <c r="AL251" s="66"/>
      <c r="AO251" s="66"/>
    </row>
    <row r="252" spans="29:41" ht="15">
      <c r="AC252" s="60"/>
      <c r="AF252" s="66"/>
      <c r="AI252" s="66"/>
      <c r="AL252" s="66"/>
      <c r="AO252" s="66"/>
    </row>
    <row r="253" spans="29:41" ht="15">
      <c r="AC253" s="60"/>
      <c r="AF253" s="66"/>
      <c r="AI253" s="66"/>
      <c r="AL253" s="66"/>
      <c r="AO253" s="66"/>
    </row>
    <row r="254" spans="29:41" ht="15">
      <c r="AC254" s="60"/>
      <c r="AF254" s="66"/>
      <c r="AI254" s="66"/>
      <c r="AL254" s="66"/>
      <c r="AO254" s="66"/>
    </row>
    <row r="255" spans="29:41" ht="15">
      <c r="AC255" s="60"/>
      <c r="AF255" s="66"/>
      <c r="AI255" s="66"/>
      <c r="AL255" s="66"/>
      <c r="AO255" s="66"/>
    </row>
    <row r="256" spans="29:41" ht="15">
      <c r="AC256" s="60"/>
      <c r="AF256" s="66"/>
      <c r="AI256" s="66"/>
      <c r="AL256" s="66"/>
      <c r="AO256" s="66"/>
    </row>
    <row r="257" spans="29:41" ht="15">
      <c r="AC257" s="60"/>
      <c r="AF257" s="66"/>
      <c r="AI257" s="66"/>
      <c r="AL257" s="66"/>
      <c r="AO257" s="66"/>
    </row>
    <row r="258" spans="29:41" ht="15">
      <c r="AC258" s="60"/>
      <c r="AF258" s="66"/>
      <c r="AI258" s="66"/>
      <c r="AL258" s="66"/>
      <c r="AO258" s="66"/>
    </row>
    <row r="259" spans="29:41" ht="15">
      <c r="AC259" s="60"/>
      <c r="AF259" s="66"/>
      <c r="AI259" s="66"/>
      <c r="AL259" s="66"/>
      <c r="AO259" s="66"/>
    </row>
    <row r="260" spans="29:41" ht="15">
      <c r="AC260" s="60"/>
      <c r="AF260" s="66"/>
      <c r="AI260" s="66"/>
      <c r="AL260" s="66"/>
      <c r="AO260" s="66"/>
    </row>
    <row r="261" spans="29:41" ht="15">
      <c r="AC261" s="60"/>
      <c r="AF261" s="66"/>
      <c r="AI261" s="66"/>
      <c r="AL261" s="66"/>
      <c r="AO261" s="66"/>
    </row>
    <row r="262" spans="29:41" ht="15">
      <c r="AC262" s="60"/>
      <c r="AF262" s="66"/>
      <c r="AI262" s="66"/>
      <c r="AL262" s="66"/>
      <c r="AO262" s="66"/>
    </row>
    <row r="263" spans="29:41" ht="15">
      <c r="AC263" s="60"/>
      <c r="AF263" s="66"/>
      <c r="AI263" s="66"/>
      <c r="AL263" s="66"/>
      <c r="AO263" s="66"/>
    </row>
    <row r="264" spans="29:41" ht="15">
      <c r="AC264" s="60"/>
      <c r="AF264" s="66"/>
      <c r="AI264" s="66"/>
      <c r="AL264" s="66"/>
      <c r="AO264" s="66"/>
    </row>
    <row r="265" spans="29:41" ht="15">
      <c r="AC265" s="60"/>
      <c r="AF265" s="66"/>
      <c r="AI265" s="66"/>
      <c r="AL265" s="66"/>
      <c r="AO265" s="66"/>
    </row>
    <row r="266" spans="29:41" ht="15">
      <c r="AC266" s="60"/>
      <c r="AF266" s="66"/>
      <c r="AI266" s="66"/>
      <c r="AL266" s="66"/>
      <c r="AO266" s="66"/>
    </row>
    <row r="267" spans="29:41" ht="15">
      <c r="AC267" s="60"/>
      <c r="AF267" s="66"/>
      <c r="AI267" s="66"/>
      <c r="AL267" s="66"/>
      <c r="AO267" s="66"/>
    </row>
    <row r="268" spans="29:41" ht="15">
      <c r="AC268" s="60"/>
      <c r="AF268" s="66"/>
      <c r="AI268" s="66"/>
      <c r="AL268" s="66"/>
      <c r="AO268" s="66"/>
    </row>
    <row r="269" spans="29:41" ht="15">
      <c r="AC269" s="60"/>
      <c r="AF269" s="66"/>
      <c r="AI269" s="66"/>
      <c r="AL269" s="66"/>
      <c r="AO269" s="66"/>
    </row>
    <row r="270" spans="29:41" ht="15">
      <c r="AC270" s="60"/>
      <c r="AF270" s="66"/>
      <c r="AI270" s="66"/>
      <c r="AL270" s="66"/>
      <c r="AO270" s="66"/>
    </row>
    <row r="271" spans="29:41" ht="15">
      <c r="AC271" s="60"/>
      <c r="AF271" s="66"/>
      <c r="AI271" s="66"/>
      <c r="AL271" s="66"/>
      <c r="AO271" s="66"/>
    </row>
    <row r="272" spans="29:41" ht="15">
      <c r="AC272" s="60"/>
      <c r="AF272" s="66"/>
      <c r="AI272" s="66"/>
      <c r="AL272" s="66"/>
      <c r="AO272" s="66"/>
    </row>
    <row r="273" spans="29:41" ht="15">
      <c r="AC273" s="60"/>
      <c r="AF273" s="66"/>
      <c r="AI273" s="66"/>
      <c r="AL273" s="66"/>
      <c r="AO273" s="66"/>
    </row>
    <row r="274" spans="29:41" ht="15">
      <c r="AC274" s="60"/>
      <c r="AF274" s="66"/>
      <c r="AI274" s="66"/>
      <c r="AL274" s="66"/>
      <c r="AO274" s="66"/>
    </row>
    <row r="275" spans="29:41" ht="15">
      <c r="AC275" s="60"/>
      <c r="AF275" s="66"/>
      <c r="AI275" s="66"/>
      <c r="AL275" s="66"/>
      <c r="AO275" s="66"/>
    </row>
    <row r="276" spans="29:41" ht="15">
      <c r="AC276" s="60"/>
      <c r="AF276" s="66"/>
      <c r="AI276" s="66"/>
      <c r="AL276" s="66"/>
      <c r="AO276" s="66"/>
    </row>
    <row r="277" spans="29:41" ht="15">
      <c r="AC277" s="60"/>
      <c r="AF277" s="66"/>
      <c r="AI277" s="66"/>
      <c r="AL277" s="66"/>
      <c r="AO277" s="66"/>
    </row>
    <row r="278" spans="29:41" ht="15">
      <c r="AC278" s="60"/>
      <c r="AF278" s="66"/>
      <c r="AI278" s="66"/>
      <c r="AL278" s="66"/>
      <c r="AO278" s="66"/>
    </row>
    <row r="279" spans="29:41" ht="15">
      <c r="AC279" s="60"/>
      <c r="AF279" s="66"/>
      <c r="AI279" s="66"/>
      <c r="AL279" s="66"/>
      <c r="AO279" s="66"/>
    </row>
    <row r="280" spans="29:41" ht="15">
      <c r="AC280" s="60"/>
      <c r="AF280" s="66"/>
      <c r="AI280" s="66"/>
      <c r="AL280" s="66"/>
      <c r="AO280" s="66"/>
    </row>
    <row r="281" spans="29:41" ht="15">
      <c r="AC281" s="60"/>
      <c r="AF281" s="66"/>
      <c r="AI281" s="66"/>
      <c r="AL281" s="66"/>
      <c r="AO281" s="66"/>
    </row>
    <row r="282" spans="29:41" ht="15">
      <c r="AC282" s="60"/>
      <c r="AF282" s="66"/>
      <c r="AI282" s="66"/>
      <c r="AL282" s="66"/>
      <c r="AO282" s="66"/>
    </row>
    <row r="283" spans="29:41" ht="15">
      <c r="AC283" s="60"/>
      <c r="AF283" s="66"/>
      <c r="AI283" s="66"/>
      <c r="AL283" s="66"/>
      <c r="AO283" s="66"/>
    </row>
    <row r="284" spans="29:41" ht="15">
      <c r="AC284" s="60"/>
      <c r="AF284" s="66"/>
      <c r="AI284" s="66"/>
      <c r="AL284" s="66"/>
      <c r="AO284" s="66"/>
    </row>
    <row r="285" spans="29:41" ht="15">
      <c r="AC285" s="60"/>
      <c r="AF285" s="66"/>
      <c r="AI285" s="66"/>
      <c r="AL285" s="66"/>
      <c r="AO285" s="66"/>
    </row>
    <row r="286" spans="29:41" ht="15">
      <c r="AC286" s="60"/>
      <c r="AF286" s="66"/>
      <c r="AI286" s="66"/>
      <c r="AL286" s="66"/>
      <c r="AO286" s="66"/>
    </row>
    <row r="287" spans="29:41" ht="15">
      <c r="AC287" s="60"/>
      <c r="AF287" s="66"/>
      <c r="AI287" s="66"/>
      <c r="AL287" s="66"/>
      <c r="AO287" s="66"/>
    </row>
    <row r="288" spans="29:41" ht="15">
      <c r="AC288" s="60"/>
      <c r="AF288" s="66"/>
      <c r="AI288" s="66"/>
      <c r="AL288" s="66"/>
      <c r="AO288" s="66"/>
    </row>
    <row r="289" spans="29:41" ht="15">
      <c r="AC289" s="60"/>
      <c r="AF289" s="66"/>
      <c r="AI289" s="66"/>
      <c r="AL289" s="66"/>
      <c r="AO289" s="66"/>
    </row>
    <row r="290" spans="29:41" ht="15">
      <c r="AC290" s="60"/>
      <c r="AF290" s="66"/>
      <c r="AI290" s="66"/>
      <c r="AL290" s="66"/>
      <c r="AO290" s="66"/>
    </row>
    <row r="291" spans="29:41" ht="15">
      <c r="AC291" s="60"/>
      <c r="AF291" s="66"/>
      <c r="AI291" s="66"/>
      <c r="AL291" s="66"/>
      <c r="AO291" s="66"/>
    </row>
    <row r="292" spans="29:41" ht="15">
      <c r="AC292" s="60"/>
      <c r="AF292" s="66"/>
      <c r="AI292" s="66"/>
      <c r="AL292" s="66"/>
      <c r="AO292" s="66"/>
    </row>
    <row r="293" spans="29:41" ht="15">
      <c r="AC293" s="60"/>
      <c r="AF293" s="66"/>
      <c r="AI293" s="66"/>
      <c r="AL293" s="66"/>
      <c r="AO293" s="66"/>
    </row>
    <row r="294" spans="29:41" ht="15">
      <c r="AC294" s="60"/>
      <c r="AF294" s="66"/>
      <c r="AI294" s="66"/>
      <c r="AL294" s="66"/>
      <c r="AO294" s="66"/>
    </row>
    <row r="295" spans="29:41" ht="15">
      <c r="AC295" s="60"/>
      <c r="AF295" s="66"/>
      <c r="AI295" s="66"/>
      <c r="AL295" s="66"/>
      <c r="AO295" s="66"/>
    </row>
    <row r="296" spans="29:41" ht="15">
      <c r="AC296" s="60"/>
      <c r="AF296" s="66"/>
      <c r="AI296" s="66"/>
      <c r="AL296" s="66"/>
      <c r="AO296" s="66"/>
    </row>
    <row r="297" spans="29:41" ht="15">
      <c r="AC297" s="60"/>
      <c r="AF297" s="66"/>
      <c r="AI297" s="66"/>
      <c r="AL297" s="66"/>
      <c r="AO297" s="66"/>
    </row>
    <row r="298" spans="29:41" ht="15">
      <c r="AC298" s="60"/>
      <c r="AF298" s="66"/>
      <c r="AI298" s="66"/>
      <c r="AL298" s="66"/>
      <c r="AO298" s="66"/>
    </row>
    <row r="299" spans="29:41" ht="15">
      <c r="AC299" s="60"/>
      <c r="AF299" s="66"/>
      <c r="AI299" s="66"/>
      <c r="AL299" s="66"/>
      <c r="AO299" s="66"/>
    </row>
    <row r="300" spans="29:41" ht="15">
      <c r="AC300" s="60"/>
      <c r="AF300" s="66"/>
      <c r="AI300" s="66"/>
      <c r="AL300" s="66"/>
      <c r="AO300" s="66"/>
    </row>
    <row r="301" spans="29:41" ht="15">
      <c r="AC301" s="60"/>
      <c r="AF301" s="66"/>
      <c r="AI301" s="66"/>
      <c r="AL301" s="66"/>
      <c r="AO301" s="66"/>
    </row>
    <row r="302" spans="29:41" ht="15">
      <c r="AC302" s="60"/>
      <c r="AF302" s="66"/>
      <c r="AI302" s="66"/>
      <c r="AL302" s="66"/>
      <c r="AO302" s="66"/>
    </row>
    <row r="303" spans="29:41" ht="15">
      <c r="AC303" s="60"/>
      <c r="AF303" s="66"/>
      <c r="AI303" s="66"/>
      <c r="AL303" s="66"/>
      <c r="AO303" s="66"/>
    </row>
    <row r="304" spans="29:41" ht="15">
      <c r="AC304" s="60"/>
      <c r="AF304" s="66"/>
      <c r="AI304" s="66"/>
      <c r="AL304" s="66"/>
      <c r="AO304" s="66"/>
    </row>
    <row r="305" spans="29:41" ht="15">
      <c r="AC305" s="60"/>
      <c r="AF305" s="66"/>
      <c r="AI305" s="66"/>
      <c r="AL305" s="66"/>
      <c r="AO305" s="66"/>
    </row>
    <row r="306" spans="29:41" ht="15">
      <c r="AC306" s="60"/>
      <c r="AF306" s="66"/>
      <c r="AI306" s="66"/>
      <c r="AL306" s="66"/>
      <c r="AO306" s="66"/>
    </row>
    <row r="307" spans="29:41" ht="15">
      <c r="AC307" s="60"/>
      <c r="AF307" s="66"/>
      <c r="AI307" s="66"/>
      <c r="AL307" s="66"/>
      <c r="AO307" s="66"/>
    </row>
    <row r="308" spans="29:41" ht="15">
      <c r="AC308" s="60"/>
      <c r="AF308" s="66"/>
      <c r="AI308" s="66"/>
      <c r="AL308" s="66"/>
      <c r="AO308" s="66"/>
    </row>
    <row r="309" spans="29:41" ht="15">
      <c r="AC309" s="60"/>
      <c r="AF309" s="66"/>
      <c r="AI309" s="66"/>
      <c r="AL309" s="66"/>
      <c r="AO309" s="66"/>
    </row>
    <row r="310" spans="29:41" ht="15">
      <c r="AC310" s="60"/>
      <c r="AF310" s="66"/>
      <c r="AI310" s="66"/>
      <c r="AL310" s="66"/>
      <c r="AO310" s="66"/>
    </row>
    <row r="311" spans="29:41" ht="15">
      <c r="AC311" s="60"/>
      <c r="AF311" s="66"/>
      <c r="AI311" s="66"/>
      <c r="AL311" s="66"/>
      <c r="AO311" s="66"/>
    </row>
    <row r="312" spans="29:41" ht="15">
      <c r="AC312" s="60"/>
      <c r="AF312" s="66"/>
      <c r="AI312" s="66"/>
      <c r="AL312" s="66"/>
      <c r="AO312" s="66"/>
    </row>
    <row r="313" spans="29:41" ht="15">
      <c r="AC313" s="60"/>
      <c r="AF313" s="66"/>
      <c r="AI313" s="66"/>
      <c r="AL313" s="66"/>
      <c r="AO313" s="66"/>
    </row>
    <row r="314" spans="29:41" ht="15">
      <c r="AC314" s="60"/>
      <c r="AF314" s="66"/>
      <c r="AI314" s="66"/>
      <c r="AL314" s="66"/>
      <c r="AO314" s="66"/>
    </row>
    <row r="315" spans="29:41" ht="15">
      <c r="AC315" s="60"/>
      <c r="AF315" s="66"/>
      <c r="AI315" s="66"/>
      <c r="AL315" s="66"/>
      <c r="AO315" s="66"/>
    </row>
    <row r="316" spans="29:41" ht="15">
      <c r="AC316" s="60"/>
      <c r="AF316" s="66"/>
      <c r="AI316" s="66"/>
      <c r="AL316" s="66"/>
      <c r="AO316" s="66"/>
    </row>
    <row r="317" spans="29:41" ht="15">
      <c r="AC317" s="60"/>
      <c r="AF317" s="66"/>
      <c r="AI317" s="66"/>
      <c r="AL317" s="66"/>
      <c r="AO317" s="66"/>
    </row>
    <row r="318" spans="29:41" ht="15">
      <c r="AC318" s="60"/>
      <c r="AF318" s="66"/>
      <c r="AI318" s="66"/>
      <c r="AL318" s="66"/>
      <c r="AO318" s="66"/>
    </row>
    <row r="319" spans="29:41" ht="15">
      <c r="AC319" s="60"/>
      <c r="AF319" s="66"/>
      <c r="AI319" s="66"/>
      <c r="AL319" s="66"/>
      <c r="AO319" s="66"/>
    </row>
    <row r="320" spans="29:41" ht="15">
      <c r="AC320" s="60"/>
      <c r="AF320" s="66"/>
      <c r="AI320" s="66"/>
      <c r="AL320" s="66"/>
      <c r="AO320" s="66"/>
    </row>
    <row r="321" spans="29:41" ht="15">
      <c r="AC321" s="60"/>
      <c r="AF321" s="66"/>
      <c r="AI321" s="66"/>
      <c r="AL321" s="66"/>
      <c r="AO321" s="66"/>
    </row>
    <row r="322" spans="29:41" ht="15">
      <c r="AC322" s="60"/>
      <c r="AF322" s="66"/>
      <c r="AI322" s="66"/>
      <c r="AL322" s="66"/>
      <c r="AO322" s="66"/>
    </row>
    <row r="323" spans="29:41" ht="15">
      <c r="AC323" s="60"/>
      <c r="AF323" s="66"/>
      <c r="AI323" s="66"/>
      <c r="AL323" s="66"/>
      <c r="AO323" s="66"/>
    </row>
    <row r="324" spans="29:41" ht="15">
      <c r="AC324" s="60"/>
      <c r="AF324" s="66"/>
      <c r="AI324" s="66"/>
      <c r="AL324" s="66"/>
      <c r="AO324" s="66"/>
    </row>
    <row r="325" spans="29:41" ht="15">
      <c r="AC325" s="60"/>
      <c r="AF325" s="66"/>
      <c r="AI325" s="66"/>
      <c r="AL325" s="66"/>
      <c r="AO325" s="66"/>
    </row>
    <row r="326" spans="29:41" ht="15">
      <c r="AC326" s="60"/>
      <c r="AF326" s="66"/>
      <c r="AI326" s="66"/>
      <c r="AL326" s="66"/>
      <c r="AO326" s="66"/>
    </row>
    <row r="327" spans="29:41" ht="15">
      <c r="AC327" s="60"/>
      <c r="AF327" s="66"/>
      <c r="AI327" s="66"/>
      <c r="AL327" s="66"/>
      <c r="AO327" s="66"/>
    </row>
    <row r="328" spans="29:41" ht="15">
      <c r="AC328" s="60"/>
      <c r="AF328" s="66"/>
      <c r="AI328" s="66"/>
      <c r="AL328" s="66"/>
      <c r="AO328" s="66"/>
    </row>
    <row r="329" spans="29:41" ht="15">
      <c r="AC329" s="60"/>
      <c r="AF329" s="66"/>
      <c r="AI329" s="66"/>
      <c r="AL329" s="66"/>
      <c r="AO329" s="66"/>
    </row>
    <row r="330" spans="29:41" ht="15">
      <c r="AC330" s="60"/>
      <c r="AF330" s="66"/>
      <c r="AI330" s="66"/>
      <c r="AL330" s="66"/>
      <c r="AO330" s="66"/>
    </row>
    <row r="331" spans="29:41" ht="15">
      <c r="AC331" s="60"/>
      <c r="AF331" s="66"/>
      <c r="AI331" s="66"/>
      <c r="AL331" s="66"/>
      <c r="AO331" s="66"/>
    </row>
    <row r="332" spans="29:41" ht="15">
      <c r="AC332" s="60"/>
      <c r="AF332" s="66"/>
      <c r="AI332" s="66"/>
      <c r="AL332" s="66"/>
      <c r="AO332" s="66"/>
    </row>
    <row r="333" spans="29:41" ht="15">
      <c r="AC333" s="60"/>
      <c r="AF333" s="66"/>
      <c r="AI333" s="66"/>
      <c r="AL333" s="66"/>
      <c r="AO333" s="66"/>
    </row>
    <row r="334" spans="29:41" ht="15">
      <c r="AC334" s="60"/>
      <c r="AF334" s="66"/>
      <c r="AI334" s="66"/>
      <c r="AL334" s="66"/>
      <c r="AO334" s="66"/>
    </row>
    <row r="335" spans="29:41" ht="15">
      <c r="AC335" s="60"/>
      <c r="AF335" s="66"/>
      <c r="AI335" s="66"/>
      <c r="AL335" s="66"/>
      <c r="AO335" s="66"/>
    </row>
    <row r="336" spans="29:41" ht="15">
      <c r="AC336" s="60"/>
      <c r="AF336" s="66"/>
      <c r="AI336" s="66"/>
      <c r="AL336" s="66"/>
      <c r="AO336" s="66"/>
    </row>
    <row r="337" spans="29:41" ht="15">
      <c r="AC337" s="60"/>
      <c r="AF337" s="66"/>
      <c r="AI337" s="66"/>
      <c r="AL337" s="66"/>
      <c r="AO337" s="66"/>
    </row>
    <row r="338" spans="29:41" ht="15">
      <c r="AC338" s="60"/>
      <c r="AF338" s="66"/>
      <c r="AI338" s="66"/>
      <c r="AL338" s="66"/>
      <c r="AO338" s="66"/>
    </row>
    <row r="339" spans="29:41" ht="15">
      <c r="AC339" s="60"/>
      <c r="AF339" s="66"/>
      <c r="AI339" s="66"/>
      <c r="AL339" s="66"/>
      <c r="AO339" s="66"/>
    </row>
    <row r="340" spans="29:41" ht="15">
      <c r="AC340" s="60"/>
      <c r="AF340" s="66"/>
      <c r="AI340" s="66"/>
      <c r="AL340" s="66"/>
      <c r="AO340" s="66"/>
    </row>
    <row r="341" spans="29:41" ht="15">
      <c r="AC341" s="60"/>
      <c r="AF341" s="66"/>
      <c r="AI341" s="66"/>
      <c r="AL341" s="66"/>
      <c r="AO341" s="66"/>
    </row>
    <row r="342" spans="29:41" ht="15">
      <c r="AC342" s="60"/>
      <c r="AF342" s="66"/>
      <c r="AI342" s="66"/>
      <c r="AL342" s="66"/>
      <c r="AO342" s="66"/>
    </row>
    <row r="343" spans="29:41" ht="15">
      <c r="AC343" s="60"/>
      <c r="AF343" s="66"/>
      <c r="AI343" s="66"/>
      <c r="AL343" s="66"/>
      <c r="AO343" s="66"/>
    </row>
    <row r="344" spans="29:41" ht="15">
      <c r="AC344" s="60"/>
      <c r="AF344" s="66"/>
      <c r="AI344" s="66"/>
      <c r="AL344" s="66"/>
      <c r="AO344" s="66"/>
    </row>
    <row r="345" spans="29:41" ht="15">
      <c r="AC345" s="60"/>
      <c r="AF345" s="66"/>
      <c r="AI345" s="66"/>
      <c r="AL345" s="66"/>
      <c r="AO345" s="66"/>
    </row>
    <row r="346" spans="29:41" ht="15">
      <c r="AC346" s="60"/>
      <c r="AF346" s="66"/>
      <c r="AI346" s="66"/>
      <c r="AL346" s="66"/>
      <c r="AO346" s="66"/>
    </row>
    <row r="347" spans="29:41" ht="15">
      <c r="AC347" s="60"/>
      <c r="AF347" s="66"/>
      <c r="AI347" s="66"/>
      <c r="AL347" s="66"/>
      <c r="AO347" s="66"/>
    </row>
    <row r="348" spans="29:41" ht="15">
      <c r="AC348" s="60"/>
      <c r="AF348" s="66"/>
      <c r="AI348" s="66"/>
      <c r="AL348" s="66"/>
      <c r="AO348" s="66"/>
    </row>
    <row r="349" spans="29:41" ht="15">
      <c r="AC349" s="60"/>
      <c r="AF349" s="66"/>
      <c r="AI349" s="66"/>
      <c r="AL349" s="66"/>
      <c r="AO349" s="66"/>
    </row>
    <row r="350" spans="29:41" ht="15">
      <c r="AC350" s="60"/>
      <c r="AF350" s="66"/>
      <c r="AI350" s="66"/>
      <c r="AL350" s="66"/>
      <c r="AO350" s="66"/>
    </row>
    <row r="351" spans="29:41" ht="15">
      <c r="AC351" s="60"/>
      <c r="AF351" s="66"/>
      <c r="AI351" s="66"/>
      <c r="AL351" s="66"/>
      <c r="AO351" s="66"/>
    </row>
    <row r="352" spans="29:41" ht="15">
      <c r="AC352" s="60"/>
      <c r="AF352" s="66"/>
      <c r="AI352" s="66"/>
      <c r="AL352" s="66"/>
      <c r="AO352" s="66"/>
    </row>
    <row r="353" spans="29:41" ht="15">
      <c r="AC353" s="60"/>
      <c r="AF353" s="66"/>
      <c r="AI353" s="66"/>
      <c r="AL353" s="66"/>
      <c r="AO353" s="66"/>
    </row>
    <row r="354" spans="29:41" ht="15">
      <c r="AC354" s="60"/>
      <c r="AF354" s="66"/>
      <c r="AI354" s="66"/>
      <c r="AL354" s="66"/>
      <c r="AO354" s="66"/>
    </row>
    <row r="355" spans="29:41" ht="15">
      <c r="AC355" s="60"/>
      <c r="AF355" s="66"/>
      <c r="AI355" s="66"/>
      <c r="AL355" s="66"/>
      <c r="AO355" s="66"/>
    </row>
    <row r="356" spans="29:41" ht="15">
      <c r="AC356" s="60"/>
      <c r="AF356" s="66"/>
      <c r="AI356" s="66"/>
      <c r="AL356" s="66"/>
      <c r="AO356" s="66"/>
    </row>
    <row r="357" spans="29:41" ht="15">
      <c r="AC357" s="60"/>
      <c r="AF357" s="66"/>
      <c r="AI357" s="66"/>
      <c r="AL357" s="66"/>
      <c r="AO357" s="66"/>
    </row>
    <row r="358" spans="29:41" ht="15">
      <c r="AC358" s="60"/>
      <c r="AF358" s="66"/>
      <c r="AI358" s="66"/>
      <c r="AL358" s="66"/>
      <c r="AO358" s="66"/>
    </row>
    <row r="359" spans="29:41" ht="15">
      <c r="AC359" s="60"/>
      <c r="AF359" s="66"/>
      <c r="AI359" s="66"/>
      <c r="AL359" s="66"/>
      <c r="AO359" s="66"/>
    </row>
    <row r="360" spans="29:41" ht="15">
      <c r="AC360" s="60"/>
      <c r="AF360" s="66"/>
      <c r="AI360" s="66"/>
      <c r="AL360" s="66"/>
      <c r="AO360" s="66"/>
    </row>
    <row r="361" spans="29:41" ht="15">
      <c r="AC361" s="60"/>
      <c r="AF361" s="66"/>
      <c r="AI361" s="66"/>
      <c r="AL361" s="66"/>
      <c r="AO361" s="66"/>
    </row>
    <row r="362" spans="29:41" ht="15">
      <c r="AC362" s="60"/>
      <c r="AF362" s="66"/>
      <c r="AI362" s="66"/>
      <c r="AL362" s="66"/>
      <c r="AO362" s="66"/>
    </row>
    <row r="363" spans="29:41" ht="15">
      <c r="AC363" s="60"/>
      <c r="AF363" s="66"/>
      <c r="AI363" s="66"/>
      <c r="AL363" s="66"/>
      <c r="AO363" s="66"/>
    </row>
    <row r="364" spans="29:41" ht="15">
      <c r="AC364" s="60"/>
      <c r="AF364" s="66"/>
      <c r="AI364" s="66"/>
      <c r="AL364" s="66"/>
      <c r="AO364" s="66"/>
    </row>
    <row r="365" spans="29:41" ht="15">
      <c r="AC365" s="60"/>
      <c r="AF365" s="66"/>
      <c r="AI365" s="66"/>
      <c r="AL365" s="66"/>
      <c r="AO365" s="66"/>
    </row>
    <row r="366" spans="29:41" ht="15">
      <c r="AC366" s="60"/>
      <c r="AF366" s="66"/>
      <c r="AI366" s="66"/>
      <c r="AL366" s="66"/>
      <c r="AO366" s="66"/>
    </row>
    <row r="367" spans="29:41" ht="15">
      <c r="AC367" s="60"/>
      <c r="AF367" s="66"/>
      <c r="AI367" s="66"/>
      <c r="AL367" s="66"/>
      <c r="AO367" s="66"/>
    </row>
    <row r="368" spans="29:41" ht="15">
      <c r="AC368" s="60"/>
      <c r="AF368" s="66"/>
      <c r="AI368" s="66"/>
      <c r="AL368" s="66"/>
      <c r="AO368" s="66"/>
    </row>
    <row r="369" spans="29:41" ht="15">
      <c r="AC369" s="60"/>
      <c r="AF369" s="66"/>
      <c r="AI369" s="66"/>
      <c r="AL369" s="66"/>
      <c r="AO369" s="66"/>
    </row>
    <row r="370" spans="29:41" ht="15">
      <c r="AC370" s="60"/>
      <c r="AF370" s="66"/>
      <c r="AI370" s="66"/>
      <c r="AL370" s="66"/>
      <c r="AO370" s="66"/>
    </row>
    <row r="371" spans="29:41" ht="15">
      <c r="AC371" s="60"/>
      <c r="AF371" s="66"/>
      <c r="AI371" s="66"/>
      <c r="AL371" s="66"/>
      <c r="AO371" s="66"/>
    </row>
    <row r="372" spans="29:41" ht="15">
      <c r="AC372" s="60"/>
      <c r="AF372" s="66"/>
      <c r="AI372" s="66"/>
      <c r="AL372" s="66"/>
      <c r="AO372" s="66"/>
    </row>
    <row r="373" spans="29:41" ht="15">
      <c r="AC373" s="60"/>
      <c r="AF373" s="66"/>
      <c r="AI373" s="66"/>
      <c r="AL373" s="66"/>
      <c r="AO373" s="66"/>
    </row>
    <row r="374" spans="29:41" ht="15">
      <c r="AC374" s="60"/>
      <c r="AF374" s="66"/>
      <c r="AI374" s="66"/>
      <c r="AL374" s="66"/>
      <c r="AO374" s="66"/>
    </row>
    <row r="375" spans="29:41" ht="15">
      <c r="AC375" s="60"/>
      <c r="AF375" s="66"/>
      <c r="AI375" s="66"/>
      <c r="AL375" s="66"/>
      <c r="AO375" s="66"/>
    </row>
    <row r="376" spans="29:41" ht="15">
      <c r="AC376" s="60"/>
      <c r="AF376" s="66"/>
      <c r="AI376" s="66"/>
      <c r="AL376" s="66"/>
      <c r="AO376" s="66"/>
    </row>
    <row r="377" spans="29:41" ht="15">
      <c r="AC377" s="60"/>
      <c r="AF377" s="66"/>
      <c r="AI377" s="66"/>
      <c r="AL377" s="66"/>
      <c r="AO377" s="66"/>
    </row>
    <row r="378" spans="29:41" ht="15">
      <c r="AC378" s="60"/>
      <c r="AF378" s="66"/>
      <c r="AI378" s="66"/>
      <c r="AL378" s="66"/>
      <c r="AO378" s="66"/>
    </row>
    <row r="379" spans="29:41" ht="15">
      <c r="AC379" s="60"/>
      <c r="AF379" s="66"/>
      <c r="AI379" s="66"/>
      <c r="AL379" s="66"/>
      <c r="AO379" s="66"/>
    </row>
    <row r="380" spans="29:41" ht="15">
      <c r="AC380" s="60"/>
      <c r="AF380" s="66"/>
      <c r="AI380" s="66"/>
      <c r="AL380" s="66"/>
      <c r="AO380" s="66"/>
    </row>
    <row r="381" spans="29:41" ht="15">
      <c r="AC381" s="60"/>
      <c r="AF381" s="66"/>
      <c r="AI381" s="66"/>
      <c r="AL381" s="66"/>
      <c r="AO381" s="66"/>
    </row>
    <row r="382" spans="29:41" ht="15">
      <c r="AC382" s="60"/>
      <c r="AF382" s="66"/>
      <c r="AI382" s="66"/>
      <c r="AL382" s="66"/>
      <c r="AO382" s="66"/>
    </row>
    <row r="383" spans="29:41" ht="15">
      <c r="AC383" s="60"/>
      <c r="AF383" s="66"/>
      <c r="AI383" s="66"/>
      <c r="AL383" s="66"/>
      <c r="AO383" s="66"/>
    </row>
    <row r="384" spans="29:41" ht="15">
      <c r="AC384" s="60"/>
      <c r="AF384" s="66"/>
      <c r="AI384" s="66"/>
      <c r="AL384" s="66"/>
      <c r="AO384" s="66"/>
    </row>
    <row r="385" spans="29:41" ht="15">
      <c r="AC385" s="60"/>
      <c r="AF385" s="66"/>
      <c r="AI385" s="66"/>
      <c r="AL385" s="66"/>
      <c r="AO385" s="66"/>
    </row>
    <row r="386" spans="29:41" ht="15">
      <c r="AC386" s="60"/>
      <c r="AF386" s="66"/>
      <c r="AI386" s="66"/>
      <c r="AL386" s="66"/>
      <c r="AO386" s="66"/>
    </row>
    <row r="387" spans="29:41" ht="15">
      <c r="AC387" s="60"/>
      <c r="AF387" s="66"/>
      <c r="AI387" s="66"/>
      <c r="AL387" s="66"/>
      <c r="AO387" s="66"/>
    </row>
    <row r="388" spans="29:41" ht="15">
      <c r="AC388" s="60"/>
      <c r="AF388" s="66"/>
      <c r="AI388" s="66"/>
      <c r="AL388" s="66"/>
      <c r="AO388" s="66"/>
    </row>
    <row r="389" spans="29:41" ht="15">
      <c r="AC389" s="60"/>
      <c r="AF389" s="66"/>
      <c r="AI389" s="66"/>
      <c r="AL389" s="66"/>
      <c r="AO389" s="66"/>
    </row>
    <row r="390" spans="29:41" ht="15">
      <c r="AC390" s="60"/>
      <c r="AF390" s="66"/>
      <c r="AI390" s="66"/>
      <c r="AL390" s="66"/>
      <c r="AO390" s="66"/>
    </row>
    <row r="391" spans="29:41" ht="15">
      <c r="AC391" s="60"/>
      <c r="AF391" s="66"/>
      <c r="AI391" s="66"/>
      <c r="AL391" s="66"/>
      <c r="AO391" s="66"/>
    </row>
    <row r="392" spans="29:41" ht="15">
      <c r="AC392" s="60"/>
      <c r="AF392" s="66"/>
      <c r="AI392" s="66"/>
      <c r="AL392" s="66"/>
      <c r="AO392" s="66"/>
    </row>
    <row r="393" spans="29:41" ht="15">
      <c r="AC393" s="60"/>
      <c r="AF393" s="66"/>
      <c r="AI393" s="66"/>
      <c r="AL393" s="66"/>
      <c r="AO393" s="66"/>
    </row>
    <row r="394" spans="29:41" ht="15">
      <c r="AC394" s="60"/>
      <c r="AF394" s="66"/>
      <c r="AI394" s="66"/>
      <c r="AL394" s="66"/>
      <c r="AO394" s="66"/>
    </row>
    <row r="395" spans="29:41" ht="15">
      <c r="AC395" s="60"/>
      <c r="AF395" s="66"/>
      <c r="AI395" s="66"/>
      <c r="AL395" s="66"/>
      <c r="AO395" s="66"/>
    </row>
    <row r="396" spans="29:41" ht="15">
      <c r="AC396" s="60"/>
      <c r="AF396" s="66"/>
      <c r="AI396" s="66"/>
      <c r="AL396" s="66"/>
      <c r="AO396" s="66"/>
    </row>
    <row r="397" spans="29:41" ht="15">
      <c r="AC397" s="60"/>
      <c r="AF397" s="66"/>
      <c r="AI397" s="66"/>
      <c r="AL397" s="66"/>
      <c r="AO397" s="66"/>
    </row>
    <row r="398" spans="29:41" ht="15">
      <c r="AC398" s="60"/>
      <c r="AF398" s="66"/>
      <c r="AI398" s="66"/>
      <c r="AL398" s="66"/>
      <c r="AO398" s="66"/>
    </row>
    <row r="399" spans="29:41" ht="15">
      <c r="AC399" s="60"/>
      <c r="AF399" s="66"/>
      <c r="AI399" s="66"/>
      <c r="AL399" s="66"/>
      <c r="AO399" s="66"/>
    </row>
    <row r="400" spans="29:41" ht="15">
      <c r="AC400" s="60"/>
      <c r="AF400" s="66"/>
      <c r="AI400" s="66"/>
      <c r="AL400" s="66"/>
      <c r="AO400" s="66"/>
    </row>
    <row r="401" spans="29:41" ht="15">
      <c r="AC401" s="60"/>
      <c r="AF401" s="66"/>
      <c r="AI401" s="66"/>
      <c r="AL401" s="66"/>
      <c r="AO401" s="66"/>
    </row>
    <row r="402" spans="29:41" ht="15">
      <c r="AC402" s="60"/>
      <c r="AF402" s="66"/>
      <c r="AI402" s="66"/>
      <c r="AL402" s="66"/>
      <c r="AO402" s="66"/>
    </row>
    <row r="403" spans="29:41" ht="15">
      <c r="AC403" s="60"/>
      <c r="AF403" s="66"/>
      <c r="AI403" s="66"/>
      <c r="AL403" s="66"/>
      <c r="AO403" s="66"/>
    </row>
    <row r="404" spans="29:41" ht="15">
      <c r="AC404" s="60"/>
      <c r="AF404" s="66"/>
      <c r="AI404" s="66"/>
      <c r="AL404" s="66"/>
      <c r="AO404" s="66"/>
    </row>
    <row r="405" spans="29:41" ht="15">
      <c r="AC405" s="60"/>
      <c r="AF405" s="66"/>
      <c r="AI405" s="66"/>
      <c r="AL405" s="66"/>
      <c r="AO405" s="66"/>
    </row>
    <row r="406" spans="29:41" ht="15">
      <c r="AC406" s="60"/>
      <c r="AF406" s="66"/>
      <c r="AI406" s="66"/>
      <c r="AL406" s="66"/>
      <c r="AO406" s="66"/>
    </row>
    <row r="407" spans="29:41" ht="15">
      <c r="AC407" s="60"/>
      <c r="AF407" s="66"/>
      <c r="AI407" s="66"/>
      <c r="AL407" s="66"/>
      <c r="AO407" s="66"/>
    </row>
    <row r="408" spans="29:41" ht="15">
      <c r="AC408" s="60"/>
      <c r="AF408" s="66"/>
      <c r="AI408" s="66"/>
      <c r="AL408" s="66"/>
      <c r="AO408" s="66"/>
    </row>
    <row r="409" spans="29:41" ht="15">
      <c r="AC409" s="60"/>
      <c r="AF409" s="66"/>
      <c r="AI409" s="66"/>
      <c r="AL409" s="66"/>
      <c r="AO409" s="66"/>
    </row>
    <row r="410" spans="29:41" ht="15">
      <c r="AC410" s="60"/>
      <c r="AF410" s="66"/>
      <c r="AI410" s="66"/>
      <c r="AL410" s="66"/>
      <c r="AO410" s="66"/>
    </row>
    <row r="411" spans="29:41" ht="15">
      <c r="AC411" s="60"/>
      <c r="AF411" s="66"/>
      <c r="AI411" s="66"/>
      <c r="AL411" s="66"/>
      <c r="AO411" s="66"/>
    </row>
    <row r="412" spans="29:41" ht="15">
      <c r="AC412" s="60"/>
      <c r="AF412" s="66"/>
      <c r="AI412" s="66"/>
      <c r="AL412" s="66"/>
      <c r="AO412" s="66"/>
    </row>
    <row r="413" spans="29:41" ht="15">
      <c r="AC413" s="60"/>
      <c r="AF413" s="66"/>
      <c r="AI413" s="66"/>
      <c r="AL413" s="66"/>
      <c r="AO413" s="66"/>
    </row>
    <row r="414" spans="29:41" ht="15">
      <c r="AC414" s="60"/>
      <c r="AF414" s="66"/>
      <c r="AI414" s="66"/>
      <c r="AL414" s="66"/>
      <c r="AO414" s="66"/>
    </row>
    <row r="415" spans="29:41" ht="15">
      <c r="AC415" s="60"/>
      <c r="AF415" s="66"/>
      <c r="AI415" s="66"/>
      <c r="AL415" s="66"/>
      <c r="AO415" s="66"/>
    </row>
    <row r="416" spans="29:41" ht="15">
      <c r="AC416" s="60"/>
      <c r="AF416" s="66"/>
      <c r="AI416" s="66"/>
      <c r="AL416" s="66"/>
      <c r="AO416" s="66"/>
    </row>
    <row r="417" spans="29:41" ht="15">
      <c r="AC417" s="60"/>
      <c r="AF417" s="66"/>
      <c r="AI417" s="66"/>
      <c r="AL417" s="66"/>
      <c r="AO417" s="66"/>
    </row>
    <row r="418" spans="29:41" ht="15">
      <c r="AC418" s="60"/>
      <c r="AF418" s="66"/>
      <c r="AI418" s="66"/>
      <c r="AL418" s="66"/>
      <c r="AO418" s="66"/>
    </row>
    <row r="419" spans="29:41" ht="15">
      <c r="AC419" s="60"/>
      <c r="AF419" s="66"/>
      <c r="AI419" s="66"/>
      <c r="AL419" s="66"/>
      <c r="AO419" s="66"/>
    </row>
    <row r="420" spans="29:41" ht="15">
      <c r="AC420" s="60"/>
      <c r="AF420" s="66"/>
      <c r="AI420" s="66"/>
      <c r="AL420" s="66"/>
      <c r="AO420" s="66"/>
    </row>
    <row r="421" spans="29:41" ht="15">
      <c r="AC421" s="60"/>
      <c r="AF421" s="66"/>
      <c r="AI421" s="66"/>
      <c r="AL421" s="66"/>
      <c r="AO421" s="66"/>
    </row>
    <row r="422" spans="29:41" ht="15">
      <c r="AC422" s="60"/>
      <c r="AF422" s="66"/>
      <c r="AI422" s="66"/>
      <c r="AL422" s="66"/>
      <c r="AO422" s="66"/>
    </row>
    <row r="423" spans="29:41" ht="15">
      <c r="AC423" s="60"/>
      <c r="AF423" s="66"/>
      <c r="AI423" s="66"/>
      <c r="AL423" s="66"/>
      <c r="AO423" s="66"/>
    </row>
    <row r="424" spans="29:41" ht="15">
      <c r="AC424" s="60"/>
      <c r="AF424" s="66"/>
      <c r="AI424" s="66"/>
      <c r="AL424" s="66"/>
      <c r="AO424" s="66"/>
    </row>
    <row r="425" spans="29:41" ht="15">
      <c r="AC425" s="60"/>
      <c r="AF425" s="66"/>
      <c r="AI425" s="66"/>
      <c r="AL425" s="66"/>
      <c r="AO425" s="66"/>
    </row>
    <row r="426" spans="29:41" ht="15">
      <c r="AC426" s="60"/>
      <c r="AF426" s="66"/>
      <c r="AI426" s="66"/>
      <c r="AL426" s="66"/>
      <c r="AO426" s="66"/>
    </row>
    <row r="427" spans="29:41" ht="15">
      <c r="AC427" s="60"/>
      <c r="AF427" s="66"/>
      <c r="AI427" s="66"/>
      <c r="AL427" s="66"/>
      <c r="AO427" s="66"/>
    </row>
    <row r="428" spans="29:41" ht="15">
      <c r="AC428" s="60"/>
      <c r="AF428" s="66"/>
      <c r="AI428" s="66"/>
      <c r="AL428" s="66"/>
      <c r="AO428" s="66"/>
    </row>
    <row r="429" spans="29:41" ht="15">
      <c r="AC429" s="60"/>
      <c r="AF429" s="66"/>
      <c r="AI429" s="66"/>
      <c r="AL429" s="66"/>
      <c r="AO429" s="66"/>
    </row>
    <row r="430" spans="29:41" ht="15">
      <c r="AC430" s="60"/>
      <c r="AF430" s="66"/>
      <c r="AI430" s="66"/>
      <c r="AL430" s="66"/>
      <c r="AO430" s="66"/>
    </row>
    <row r="431" spans="29:41" ht="15">
      <c r="AC431" s="60"/>
      <c r="AF431" s="66"/>
      <c r="AI431" s="66"/>
      <c r="AL431" s="66"/>
      <c r="AO431" s="66"/>
    </row>
    <row r="432" spans="29:41" ht="15">
      <c r="AC432" s="60"/>
      <c r="AF432" s="66"/>
      <c r="AI432" s="66"/>
      <c r="AL432" s="66"/>
      <c r="AO432" s="66"/>
    </row>
    <row r="433" spans="29:41" ht="15">
      <c r="AC433" s="60"/>
      <c r="AF433" s="66"/>
      <c r="AI433" s="66"/>
      <c r="AL433" s="66"/>
      <c r="AO433" s="66"/>
    </row>
    <row r="434" spans="29:41" ht="15">
      <c r="AC434" s="60"/>
      <c r="AF434" s="66"/>
      <c r="AI434" s="66"/>
      <c r="AL434" s="66"/>
      <c r="AO434" s="66"/>
    </row>
    <row r="435" spans="29:41" ht="15">
      <c r="AC435" s="60"/>
      <c r="AF435" s="66"/>
      <c r="AI435" s="66"/>
      <c r="AL435" s="66"/>
      <c r="AO435" s="66"/>
    </row>
    <row r="436" spans="29:41" ht="15">
      <c r="AC436" s="60"/>
      <c r="AF436" s="66"/>
      <c r="AI436" s="66"/>
      <c r="AL436" s="66"/>
      <c r="AO436" s="66"/>
    </row>
    <row r="437" spans="29:41" ht="15">
      <c r="AC437" s="60"/>
      <c r="AF437" s="66"/>
      <c r="AI437" s="66"/>
      <c r="AL437" s="66"/>
      <c r="AO437" s="66"/>
    </row>
    <row r="438" spans="29:41" ht="15">
      <c r="AC438" s="60"/>
      <c r="AF438" s="66"/>
      <c r="AI438" s="66"/>
      <c r="AL438" s="66"/>
      <c r="AO438" s="66"/>
    </row>
    <row r="439" spans="29:41" ht="15">
      <c r="AC439" s="60"/>
      <c r="AF439" s="66"/>
      <c r="AI439" s="66"/>
      <c r="AL439" s="66"/>
      <c r="AO439" s="66"/>
    </row>
    <row r="440" spans="29:41" ht="15">
      <c r="AC440" s="60"/>
      <c r="AF440" s="66"/>
      <c r="AI440" s="66"/>
      <c r="AL440" s="66"/>
      <c r="AO440" s="66"/>
    </row>
    <row r="441" spans="29:41" ht="15">
      <c r="AC441" s="60"/>
      <c r="AF441" s="66"/>
      <c r="AI441" s="66"/>
      <c r="AL441" s="66"/>
      <c r="AO441" s="66"/>
    </row>
    <row r="442" spans="29:41" ht="15">
      <c r="AC442" s="60"/>
      <c r="AF442" s="66"/>
      <c r="AI442" s="66"/>
      <c r="AL442" s="66"/>
      <c r="AO442" s="66"/>
    </row>
    <row r="443" spans="29:41" ht="15">
      <c r="AC443" s="60"/>
      <c r="AF443" s="66"/>
      <c r="AI443" s="66"/>
      <c r="AL443" s="66"/>
      <c r="AO443" s="66"/>
    </row>
    <row r="444" spans="29:41" ht="15">
      <c r="AC444" s="60"/>
      <c r="AF444" s="66"/>
      <c r="AI444" s="66"/>
      <c r="AL444" s="66"/>
      <c r="AO444" s="66"/>
    </row>
    <row r="445" spans="29:41" ht="15">
      <c r="AC445" s="60"/>
      <c r="AF445" s="66"/>
      <c r="AI445" s="66"/>
      <c r="AL445" s="66"/>
      <c r="AO445" s="66"/>
    </row>
    <row r="446" spans="29:41" ht="15">
      <c r="AC446" s="60"/>
      <c r="AF446" s="66"/>
      <c r="AI446" s="66"/>
      <c r="AL446" s="66"/>
      <c r="AO446" s="66"/>
    </row>
    <row r="447" spans="29:41" ht="15">
      <c r="AC447" s="60"/>
      <c r="AF447" s="66"/>
      <c r="AI447" s="66"/>
      <c r="AL447" s="66"/>
      <c r="AO447" s="66"/>
    </row>
    <row r="448" spans="29:41" ht="15">
      <c r="AC448" s="60"/>
      <c r="AF448" s="66"/>
      <c r="AI448" s="66"/>
      <c r="AL448" s="66"/>
      <c r="AO448" s="66"/>
    </row>
    <row r="449" spans="29:41" ht="15">
      <c r="AC449" s="60"/>
      <c r="AF449" s="66"/>
      <c r="AI449" s="66"/>
      <c r="AL449" s="66"/>
      <c r="AO449" s="66"/>
    </row>
    <row r="450" spans="29:41" ht="15">
      <c r="AC450" s="60"/>
      <c r="AF450" s="66"/>
      <c r="AI450" s="66"/>
      <c r="AL450" s="66"/>
      <c r="AO450" s="66"/>
    </row>
    <row r="451" spans="29:41" ht="15">
      <c r="AC451" s="60"/>
      <c r="AF451" s="66"/>
      <c r="AI451" s="66"/>
      <c r="AL451" s="66"/>
      <c r="AO451" s="66"/>
    </row>
    <row r="452" spans="29:41" ht="15">
      <c r="AC452" s="60"/>
      <c r="AF452" s="66"/>
      <c r="AI452" s="66"/>
      <c r="AL452" s="66"/>
      <c r="AO452" s="66"/>
    </row>
    <row r="453" spans="29:41" ht="15">
      <c r="AC453" s="60"/>
      <c r="AF453" s="66"/>
      <c r="AI453" s="66"/>
      <c r="AL453" s="66"/>
      <c r="AO453" s="66"/>
    </row>
    <row r="454" spans="29:41" ht="15">
      <c r="AC454" s="60"/>
      <c r="AF454" s="66"/>
      <c r="AI454" s="66"/>
      <c r="AL454" s="66"/>
      <c r="AO454" s="66"/>
    </row>
    <row r="455" spans="29:41" ht="15">
      <c r="AC455" s="60"/>
      <c r="AF455" s="66"/>
      <c r="AI455" s="66"/>
      <c r="AL455" s="66"/>
      <c r="AO455" s="66"/>
    </row>
    <row r="456" spans="29:41" ht="15">
      <c r="AC456" s="60"/>
      <c r="AF456" s="66"/>
      <c r="AI456" s="66"/>
      <c r="AL456" s="66"/>
      <c r="AO456" s="66"/>
    </row>
    <row r="457" spans="29:41" ht="15">
      <c r="AC457" s="60"/>
      <c r="AF457" s="66"/>
      <c r="AI457" s="66"/>
      <c r="AL457" s="66"/>
      <c r="AO457" s="66"/>
    </row>
    <row r="458" spans="29:41" ht="15">
      <c r="AC458" s="60"/>
      <c r="AF458" s="66"/>
      <c r="AI458" s="66"/>
      <c r="AL458" s="66"/>
      <c r="AO458" s="66"/>
    </row>
    <row r="459" spans="29:41" ht="15">
      <c r="AC459" s="60"/>
      <c r="AF459" s="66"/>
      <c r="AI459" s="66"/>
      <c r="AL459" s="66"/>
      <c r="AO459" s="66"/>
    </row>
    <row r="460" spans="29:41" ht="15">
      <c r="AC460" s="60"/>
      <c r="AF460" s="66"/>
      <c r="AI460" s="66"/>
      <c r="AL460" s="66"/>
      <c r="AO460" s="66"/>
    </row>
    <row r="461" spans="29:41" ht="15">
      <c r="AC461" s="60"/>
      <c r="AF461" s="66"/>
      <c r="AI461" s="66"/>
      <c r="AL461" s="66"/>
      <c r="AO461" s="66"/>
    </row>
    <row r="462" spans="29:41" ht="15">
      <c r="AC462" s="60"/>
      <c r="AF462" s="66"/>
      <c r="AI462" s="66"/>
      <c r="AL462" s="66"/>
      <c r="AO462" s="66"/>
    </row>
    <row r="463" spans="29:41" ht="15">
      <c r="AC463" s="60"/>
      <c r="AF463" s="66"/>
      <c r="AI463" s="66"/>
      <c r="AL463" s="66"/>
      <c r="AO463" s="66"/>
    </row>
    <row r="464" spans="29:41" ht="15">
      <c r="AC464" s="60"/>
      <c r="AF464" s="66"/>
      <c r="AI464" s="66"/>
      <c r="AL464" s="66"/>
      <c r="AO464" s="66"/>
    </row>
    <row r="465" spans="29:41" ht="15">
      <c r="AC465" s="60"/>
      <c r="AF465" s="66"/>
      <c r="AI465" s="66"/>
      <c r="AL465" s="66"/>
      <c r="AO465" s="66"/>
    </row>
    <row r="466" spans="29:41" ht="15">
      <c r="AC466" s="60"/>
      <c r="AF466" s="66"/>
      <c r="AI466" s="66"/>
      <c r="AL466" s="66"/>
      <c r="AO466" s="66"/>
    </row>
    <row r="467" spans="29:41" ht="15">
      <c r="AC467" s="60"/>
      <c r="AF467" s="66"/>
      <c r="AI467" s="66"/>
      <c r="AL467" s="66"/>
      <c r="AO467" s="66"/>
    </row>
    <row r="468" spans="29:41" ht="15">
      <c r="AC468" s="60"/>
      <c r="AF468" s="66"/>
      <c r="AI468" s="66"/>
      <c r="AL468" s="66"/>
      <c r="AO468" s="66"/>
    </row>
    <row r="469" spans="29:41" ht="15">
      <c r="AC469" s="60"/>
      <c r="AF469" s="66"/>
      <c r="AI469" s="66"/>
      <c r="AL469" s="66"/>
      <c r="AO469" s="66"/>
    </row>
    <row r="470" spans="29:41" ht="15">
      <c r="AC470" s="60"/>
      <c r="AF470" s="66"/>
      <c r="AI470" s="66"/>
      <c r="AL470" s="66"/>
      <c r="AO470" s="66"/>
    </row>
    <row r="471" spans="29:41" ht="15">
      <c r="AC471" s="60"/>
      <c r="AF471" s="66"/>
      <c r="AI471" s="66"/>
      <c r="AL471" s="66"/>
      <c r="AO471" s="66"/>
    </row>
    <row r="472" spans="29:41" ht="15">
      <c r="AC472" s="60"/>
      <c r="AF472" s="66"/>
      <c r="AI472" s="66"/>
      <c r="AL472" s="66"/>
      <c r="AO472" s="66"/>
    </row>
    <row r="473" spans="29:41" ht="15">
      <c r="AC473" s="60"/>
      <c r="AF473" s="66"/>
      <c r="AI473" s="66"/>
      <c r="AL473" s="66"/>
      <c r="AO473" s="66"/>
    </row>
    <row r="474" spans="29:41" ht="15">
      <c r="AC474" s="60"/>
      <c r="AF474" s="66"/>
      <c r="AI474" s="66"/>
      <c r="AL474" s="66"/>
      <c r="AO474" s="66"/>
    </row>
    <row r="475" spans="29:41" ht="15">
      <c r="AC475" s="60"/>
      <c r="AF475" s="66"/>
      <c r="AI475" s="66"/>
      <c r="AL475" s="66"/>
      <c r="AO475" s="66"/>
    </row>
    <row r="476" spans="29:41" ht="15">
      <c r="AC476" s="60"/>
      <c r="AF476" s="66"/>
      <c r="AI476" s="66"/>
      <c r="AL476" s="66"/>
      <c r="AO476" s="66"/>
    </row>
    <row r="477" spans="29:41" ht="15">
      <c r="AC477" s="60"/>
      <c r="AF477" s="66"/>
      <c r="AI477" s="66"/>
      <c r="AL477" s="66"/>
      <c r="AO477" s="66"/>
    </row>
    <row r="478" spans="29:41" ht="15">
      <c r="AC478" s="60"/>
      <c r="AF478" s="66"/>
      <c r="AI478" s="66"/>
      <c r="AL478" s="66"/>
      <c r="AO478" s="66"/>
    </row>
    <row r="479" spans="29:41" ht="15">
      <c r="AC479" s="60"/>
      <c r="AF479" s="66"/>
      <c r="AI479" s="66"/>
      <c r="AL479" s="66"/>
      <c r="AO479" s="66"/>
    </row>
    <row r="480" spans="29:41" ht="15">
      <c r="AC480" s="60"/>
      <c r="AF480" s="66"/>
      <c r="AI480" s="66"/>
      <c r="AL480" s="66"/>
      <c r="AO480" s="66"/>
    </row>
    <row r="481" spans="29:41" ht="15">
      <c r="AC481" s="60"/>
      <c r="AF481" s="66"/>
      <c r="AI481" s="66"/>
      <c r="AL481" s="66"/>
      <c r="AO481" s="66"/>
    </row>
    <row r="482" spans="29:41" ht="15">
      <c r="AC482" s="60"/>
      <c r="AF482" s="66"/>
      <c r="AI482" s="66"/>
      <c r="AL482" s="66"/>
      <c r="AO482" s="66"/>
    </row>
    <row r="483" spans="29:41" ht="15">
      <c r="AC483" s="60"/>
      <c r="AF483" s="66"/>
      <c r="AI483" s="66"/>
      <c r="AL483" s="66"/>
      <c r="AO483" s="66"/>
    </row>
    <row r="484" spans="29:41" ht="15">
      <c r="AC484" s="60"/>
      <c r="AF484" s="66"/>
      <c r="AI484" s="66"/>
      <c r="AL484" s="66"/>
      <c r="AO484" s="66"/>
    </row>
    <row r="485" spans="29:41" ht="15">
      <c r="AC485" s="60"/>
      <c r="AF485" s="66"/>
      <c r="AI485" s="66"/>
      <c r="AL485" s="66"/>
      <c r="AO485" s="66"/>
    </row>
    <row r="486" spans="29:41" ht="15">
      <c r="AC486" s="60"/>
      <c r="AF486" s="66"/>
      <c r="AI486" s="66"/>
      <c r="AL486" s="66"/>
      <c r="AO486" s="66"/>
    </row>
    <row r="487" spans="29:41" ht="15">
      <c r="AC487" s="60"/>
      <c r="AF487" s="66"/>
      <c r="AI487" s="66"/>
      <c r="AL487" s="66"/>
      <c r="AO487" s="66"/>
    </row>
    <row r="488" spans="29:41" ht="15">
      <c r="AC488" s="60"/>
      <c r="AF488" s="66"/>
      <c r="AI488" s="66"/>
      <c r="AL488" s="66"/>
      <c r="AO488" s="66"/>
    </row>
    <row r="489" spans="29:41" ht="15">
      <c r="AC489" s="60"/>
      <c r="AF489" s="66"/>
      <c r="AI489" s="66"/>
      <c r="AL489" s="66"/>
      <c r="AO489" s="66"/>
    </row>
    <row r="490" spans="29:41" ht="15">
      <c r="AC490" s="60"/>
      <c r="AF490" s="66"/>
      <c r="AI490" s="66"/>
      <c r="AL490" s="66"/>
      <c r="AO490" s="66"/>
    </row>
    <row r="491" spans="29:41" ht="15">
      <c r="AC491" s="60"/>
      <c r="AF491" s="66"/>
      <c r="AI491" s="66"/>
      <c r="AL491" s="66"/>
      <c r="AO491" s="66"/>
    </row>
    <row r="492" spans="29:41" ht="15">
      <c r="AC492" s="60"/>
      <c r="AF492" s="66"/>
      <c r="AI492" s="66"/>
      <c r="AL492" s="66"/>
      <c r="AO492" s="66"/>
    </row>
    <row r="493" spans="29:41" ht="15">
      <c r="AC493" s="60"/>
      <c r="AF493" s="66"/>
      <c r="AI493" s="66"/>
      <c r="AL493" s="66"/>
      <c r="AO493" s="66"/>
    </row>
    <row r="494" spans="29:41" ht="15">
      <c r="AC494" s="60"/>
      <c r="AF494" s="66"/>
      <c r="AI494" s="66"/>
      <c r="AL494" s="66"/>
      <c r="AO494" s="66"/>
    </row>
    <row r="495" spans="29:41" ht="15">
      <c r="AC495" s="60"/>
      <c r="AF495" s="66"/>
      <c r="AI495" s="66"/>
      <c r="AL495" s="66"/>
      <c r="AO495" s="66"/>
    </row>
    <row r="496" spans="29:41" ht="15">
      <c r="AC496" s="60"/>
      <c r="AF496" s="66"/>
      <c r="AI496" s="66"/>
      <c r="AL496" s="66"/>
      <c r="AO496" s="66"/>
    </row>
    <row r="497" spans="29:41" ht="15">
      <c r="AC497" s="60"/>
      <c r="AF497" s="66"/>
      <c r="AI497" s="66"/>
      <c r="AL497" s="66"/>
      <c r="AO497" s="66"/>
    </row>
    <row r="498" spans="29:41" ht="15">
      <c r="AC498" s="60"/>
      <c r="AF498" s="66"/>
      <c r="AI498" s="66"/>
      <c r="AL498" s="66"/>
      <c r="AO498" s="66"/>
    </row>
    <row r="499" spans="29:41" ht="15">
      <c r="AC499" s="60"/>
      <c r="AF499" s="66"/>
      <c r="AI499" s="66"/>
      <c r="AL499" s="66"/>
      <c r="AO499" s="66"/>
    </row>
    <row r="500" spans="29:41" ht="15">
      <c r="AC500" s="60"/>
      <c r="AF500" s="66"/>
      <c r="AI500" s="66"/>
      <c r="AL500" s="66"/>
      <c r="AO500" s="66"/>
    </row>
    <row r="501" spans="29:41" ht="15">
      <c r="AC501" s="60"/>
      <c r="AF501" s="66"/>
      <c r="AI501" s="66"/>
      <c r="AL501" s="66"/>
      <c r="AO501" s="66"/>
    </row>
    <row r="502" spans="29:41" ht="15">
      <c r="AC502" s="60"/>
      <c r="AF502" s="66"/>
      <c r="AI502" s="66"/>
      <c r="AL502" s="66"/>
      <c r="AO502" s="66"/>
    </row>
    <row r="503" spans="29:41" ht="15">
      <c r="AC503" s="60"/>
      <c r="AF503" s="66"/>
      <c r="AI503" s="66"/>
      <c r="AL503" s="66"/>
      <c r="AO503" s="66"/>
    </row>
    <row r="504" spans="29:41" ht="15">
      <c r="AC504" s="60"/>
      <c r="AF504" s="66"/>
      <c r="AI504" s="66"/>
      <c r="AL504" s="66"/>
      <c r="AO504" s="66"/>
    </row>
    <row r="505" spans="29:41" ht="15">
      <c r="AC505" s="60"/>
      <c r="AF505" s="66"/>
      <c r="AI505" s="66"/>
      <c r="AL505" s="66"/>
      <c r="AO505" s="66"/>
    </row>
    <row r="506" spans="29:41" ht="15">
      <c r="AC506" s="60"/>
      <c r="AF506" s="66"/>
      <c r="AI506" s="66"/>
      <c r="AL506" s="66"/>
      <c r="AO506" s="66"/>
    </row>
    <row r="507" spans="29:41" ht="15">
      <c r="AC507" s="60"/>
      <c r="AF507" s="66"/>
      <c r="AI507" s="66"/>
      <c r="AL507" s="66"/>
      <c r="AO507" s="66"/>
    </row>
    <row r="508" spans="29:41" ht="15">
      <c r="AC508" s="60"/>
      <c r="AF508" s="66"/>
      <c r="AI508" s="66"/>
      <c r="AL508" s="66"/>
      <c r="AO508" s="66"/>
    </row>
    <row r="509" spans="29:41" ht="15">
      <c r="AC509" s="60"/>
      <c r="AF509" s="66"/>
      <c r="AI509" s="66"/>
      <c r="AL509" s="66"/>
      <c r="AO509" s="66"/>
    </row>
    <row r="510" spans="29:41" ht="15">
      <c r="AC510" s="60"/>
      <c r="AF510" s="66"/>
      <c r="AI510" s="66"/>
      <c r="AL510" s="66"/>
      <c r="AO510" s="66"/>
    </row>
    <row r="511" spans="29:41" ht="15">
      <c r="AC511" s="60"/>
      <c r="AF511" s="66"/>
      <c r="AI511" s="66"/>
      <c r="AL511" s="66"/>
      <c r="AO511" s="66"/>
    </row>
    <row r="512" spans="29:41" ht="15">
      <c r="AC512" s="60"/>
      <c r="AF512" s="66"/>
      <c r="AI512" s="66"/>
      <c r="AL512" s="66"/>
      <c r="AO512" s="66"/>
    </row>
    <row r="513" spans="29:41" ht="15">
      <c r="AC513" s="60"/>
      <c r="AF513" s="66"/>
      <c r="AI513" s="66"/>
      <c r="AL513" s="66"/>
      <c r="AO513" s="66"/>
    </row>
    <row r="514" spans="29:41" ht="15">
      <c r="AC514" s="60"/>
      <c r="AF514" s="66"/>
      <c r="AI514" s="66"/>
      <c r="AL514" s="66"/>
      <c r="AO514" s="66"/>
    </row>
    <row r="515" spans="29:41" ht="15">
      <c r="AC515" s="60"/>
      <c r="AF515" s="66"/>
      <c r="AI515" s="66"/>
      <c r="AL515" s="66"/>
      <c r="AO515" s="66"/>
    </row>
    <row r="516" spans="29:41" ht="15">
      <c r="AC516" s="60"/>
      <c r="AF516" s="66"/>
      <c r="AI516" s="66"/>
      <c r="AL516" s="66"/>
      <c r="AO516" s="66"/>
    </row>
    <row r="517" spans="29:41" ht="15">
      <c r="AC517" s="60"/>
      <c r="AF517" s="66"/>
      <c r="AI517" s="66"/>
      <c r="AL517" s="66"/>
      <c r="AO517" s="66"/>
    </row>
    <row r="518" spans="29:41" ht="15">
      <c r="AC518" s="60"/>
      <c r="AF518" s="66"/>
      <c r="AI518" s="66"/>
      <c r="AL518" s="66"/>
      <c r="AO518" s="66"/>
    </row>
    <row r="519" spans="29:41" ht="15">
      <c r="AC519" s="60"/>
      <c r="AF519" s="66"/>
      <c r="AI519" s="66"/>
      <c r="AL519" s="66"/>
      <c r="AO519" s="66"/>
    </row>
    <row r="520" spans="29:41" ht="15">
      <c r="AC520" s="60"/>
      <c r="AF520" s="66"/>
      <c r="AI520" s="66"/>
      <c r="AL520" s="66"/>
      <c r="AO520" s="66"/>
    </row>
    <row r="521" spans="29:41" ht="15">
      <c r="AC521" s="60"/>
      <c r="AF521" s="66"/>
      <c r="AI521" s="66"/>
      <c r="AL521" s="66"/>
      <c r="AO521" s="66"/>
    </row>
    <row r="522" spans="29:41" ht="15">
      <c r="AC522" s="60"/>
      <c r="AF522" s="66"/>
      <c r="AI522" s="66"/>
      <c r="AL522" s="66"/>
      <c r="AO522" s="66"/>
    </row>
    <row r="523" spans="29:41" ht="15">
      <c r="AC523" s="60"/>
      <c r="AF523" s="66"/>
      <c r="AI523" s="66"/>
      <c r="AL523" s="66"/>
      <c r="AO523" s="66"/>
    </row>
    <row r="524" spans="29:41" ht="15">
      <c r="AC524" s="60"/>
      <c r="AF524" s="66"/>
      <c r="AI524" s="66"/>
      <c r="AL524" s="66"/>
      <c r="AO524" s="66"/>
    </row>
    <row r="525" spans="29:41" ht="15">
      <c r="AC525" s="60"/>
      <c r="AF525" s="66"/>
      <c r="AI525" s="66"/>
      <c r="AL525" s="66"/>
      <c r="AO525" s="66"/>
    </row>
    <row r="526" spans="29:41" ht="15">
      <c r="AC526" s="60"/>
      <c r="AF526" s="66"/>
      <c r="AI526" s="66"/>
      <c r="AL526" s="66"/>
      <c r="AO526" s="66"/>
    </row>
    <row r="527" spans="29:41" ht="15">
      <c r="AC527" s="60"/>
      <c r="AF527" s="66"/>
      <c r="AI527" s="66"/>
      <c r="AL527" s="66"/>
      <c r="AO527" s="66"/>
    </row>
    <row r="528" spans="29:41" ht="15">
      <c r="AC528" s="60"/>
      <c r="AF528" s="66"/>
      <c r="AI528" s="66"/>
      <c r="AL528" s="66"/>
      <c r="AO528" s="66"/>
    </row>
    <row r="529" spans="29:41" ht="15">
      <c r="AC529" s="60"/>
      <c r="AF529" s="66"/>
      <c r="AI529" s="66"/>
      <c r="AL529" s="66"/>
      <c r="AO529" s="66"/>
    </row>
    <row r="530" spans="29:41" ht="15">
      <c r="AC530" s="60"/>
      <c r="AF530" s="66"/>
      <c r="AI530" s="66"/>
      <c r="AL530" s="66"/>
      <c r="AO530" s="66"/>
    </row>
    <row r="531" spans="29:41" ht="15">
      <c r="AC531" s="60"/>
      <c r="AF531" s="66"/>
      <c r="AI531" s="66"/>
      <c r="AL531" s="66"/>
      <c r="AO531" s="66"/>
    </row>
    <row r="532" spans="29:41" ht="15">
      <c r="AC532" s="60"/>
      <c r="AF532" s="66"/>
      <c r="AI532" s="66"/>
      <c r="AL532" s="66"/>
      <c r="AO532" s="66"/>
    </row>
    <row r="533" spans="29:41" ht="15">
      <c r="AC533" s="60"/>
      <c r="AF533" s="66"/>
      <c r="AI533" s="66"/>
      <c r="AL533" s="66"/>
      <c r="AO533" s="66"/>
    </row>
    <row r="534" spans="29:41" ht="15">
      <c r="AC534" s="60"/>
      <c r="AF534" s="66"/>
      <c r="AI534" s="66"/>
      <c r="AL534" s="66"/>
      <c r="AO534" s="66"/>
    </row>
    <row r="535" spans="29:41" ht="15">
      <c r="AC535" s="60"/>
      <c r="AF535" s="66"/>
      <c r="AI535" s="66"/>
      <c r="AL535" s="66"/>
      <c r="AO535" s="66"/>
    </row>
    <row r="536" spans="29:41" ht="15">
      <c r="AC536" s="60"/>
      <c r="AF536" s="66"/>
      <c r="AI536" s="66"/>
      <c r="AL536" s="66"/>
      <c r="AO536" s="66"/>
    </row>
    <row r="537" spans="29:41" ht="15">
      <c r="AC537" s="60"/>
      <c r="AF537" s="66"/>
      <c r="AI537" s="66"/>
      <c r="AL537" s="66"/>
      <c r="AO537" s="66"/>
    </row>
    <row r="538" spans="29:41" ht="15">
      <c r="AC538" s="60"/>
      <c r="AF538" s="66"/>
      <c r="AI538" s="66"/>
      <c r="AL538" s="66"/>
      <c r="AO538" s="66"/>
    </row>
    <row r="539" spans="29:41" ht="15">
      <c r="AC539" s="60"/>
      <c r="AF539" s="66"/>
      <c r="AI539" s="66"/>
      <c r="AL539" s="66"/>
      <c r="AO539" s="66"/>
    </row>
    <row r="540" spans="29:41" ht="15">
      <c r="AC540" s="60"/>
      <c r="AF540" s="66"/>
      <c r="AI540" s="66"/>
      <c r="AL540" s="66"/>
      <c r="AO540" s="66"/>
    </row>
    <row r="541" spans="29:41" ht="15">
      <c r="AC541" s="60"/>
      <c r="AF541" s="66"/>
      <c r="AI541" s="66"/>
      <c r="AL541" s="66"/>
      <c r="AO541" s="66"/>
    </row>
    <row r="542" spans="29:41" ht="15">
      <c r="AC542" s="60"/>
      <c r="AF542" s="66"/>
      <c r="AI542" s="66"/>
      <c r="AL542" s="66"/>
      <c r="AO542" s="66"/>
    </row>
    <row r="543" spans="29:41" ht="15">
      <c r="AC543" s="60"/>
      <c r="AF543" s="66"/>
      <c r="AI543" s="66"/>
      <c r="AL543" s="66"/>
      <c r="AO543" s="66"/>
    </row>
    <row r="544" spans="29:41" ht="15">
      <c r="AC544" s="60"/>
      <c r="AF544" s="66"/>
      <c r="AI544" s="66"/>
      <c r="AL544" s="66"/>
      <c r="AO544" s="66"/>
    </row>
    <row r="545" spans="29:41" ht="15">
      <c r="AC545" s="60"/>
      <c r="AF545" s="66"/>
      <c r="AI545" s="66"/>
      <c r="AL545" s="66"/>
      <c r="AO545" s="66"/>
    </row>
    <row r="546" spans="29:41" ht="15">
      <c r="AC546" s="60"/>
      <c r="AF546" s="66"/>
      <c r="AI546" s="66"/>
      <c r="AL546" s="66"/>
      <c r="AO546" s="66"/>
    </row>
    <row r="547" spans="29:41" ht="15">
      <c r="AC547" s="60"/>
      <c r="AF547" s="66"/>
      <c r="AI547" s="66"/>
      <c r="AL547" s="66"/>
      <c r="AO547" s="66"/>
    </row>
    <row r="548" spans="29:41" ht="15">
      <c r="AC548" s="60"/>
      <c r="AF548" s="66"/>
      <c r="AI548" s="66"/>
      <c r="AL548" s="66"/>
      <c r="AO548" s="66"/>
    </row>
    <row r="549" spans="29:41" ht="15">
      <c r="AC549" s="60"/>
      <c r="AF549" s="66"/>
      <c r="AI549" s="66"/>
      <c r="AL549" s="66"/>
      <c r="AO549" s="66"/>
    </row>
    <row r="550" spans="29:41" ht="15">
      <c r="AC550" s="60"/>
      <c r="AF550" s="66"/>
      <c r="AI550" s="66"/>
      <c r="AL550" s="66"/>
      <c r="AO550" s="66"/>
    </row>
    <row r="551" spans="29:41" ht="15">
      <c r="AC551" s="60"/>
      <c r="AF551" s="66"/>
      <c r="AI551" s="66"/>
      <c r="AL551" s="66"/>
      <c r="AO551" s="66"/>
    </row>
    <row r="552" spans="29:41" ht="15">
      <c r="AC552" s="60"/>
      <c r="AF552" s="66"/>
      <c r="AI552" s="66"/>
      <c r="AL552" s="66"/>
      <c r="AO552" s="66"/>
    </row>
    <row r="553" spans="29:41" ht="15">
      <c r="AC553" s="60"/>
      <c r="AF553" s="66"/>
      <c r="AI553" s="66"/>
      <c r="AL553" s="66"/>
      <c r="AO553" s="66"/>
    </row>
    <row r="554" spans="29:41" ht="15">
      <c r="AC554" s="60"/>
      <c r="AF554" s="66"/>
      <c r="AI554" s="66"/>
      <c r="AL554" s="66"/>
      <c r="AO554" s="66"/>
    </row>
    <row r="555" spans="29:41" ht="15">
      <c r="AC555" s="60"/>
      <c r="AF555" s="66"/>
      <c r="AI555" s="66"/>
      <c r="AL555" s="66"/>
      <c r="AO555" s="66"/>
    </row>
    <row r="556" spans="29:41" ht="15">
      <c r="AC556" s="60"/>
      <c r="AF556" s="66"/>
      <c r="AI556" s="66"/>
      <c r="AL556" s="66"/>
      <c r="AO556" s="66"/>
    </row>
    <row r="557" spans="29:41" ht="15">
      <c r="AC557" s="60"/>
      <c r="AF557" s="66"/>
      <c r="AI557" s="66"/>
      <c r="AL557" s="66"/>
      <c r="AO557" s="66"/>
    </row>
    <row r="558" spans="29:41" ht="15">
      <c r="AC558" s="60"/>
      <c r="AF558" s="66"/>
      <c r="AI558" s="66"/>
      <c r="AL558" s="66"/>
      <c r="AO558" s="66"/>
    </row>
    <row r="559" spans="29:41" ht="15">
      <c r="AC559" s="60"/>
      <c r="AF559" s="66"/>
      <c r="AI559" s="66"/>
      <c r="AL559" s="66"/>
      <c r="AO559" s="66"/>
    </row>
    <row r="560" spans="29:41" ht="15">
      <c r="AC560" s="60"/>
      <c r="AF560" s="66"/>
      <c r="AI560" s="66"/>
      <c r="AL560" s="66"/>
      <c r="AO560" s="66"/>
    </row>
    <row r="561" spans="29:41" ht="15">
      <c r="AC561" s="60"/>
      <c r="AF561" s="66"/>
      <c r="AI561" s="66"/>
      <c r="AL561" s="66"/>
      <c r="AO561" s="66"/>
    </row>
    <row r="562" spans="29:41" ht="15">
      <c r="AC562" s="60"/>
      <c r="AF562" s="66"/>
      <c r="AI562" s="66"/>
      <c r="AL562" s="66"/>
      <c r="AO562" s="66"/>
    </row>
    <row r="563" spans="29:41" ht="15">
      <c r="AC563" s="60"/>
      <c r="AF563" s="66"/>
      <c r="AI563" s="66"/>
      <c r="AL563" s="66"/>
      <c r="AO563" s="66"/>
    </row>
    <row r="564" spans="29:41" ht="15">
      <c r="AC564" s="60"/>
      <c r="AF564" s="66"/>
      <c r="AI564" s="66"/>
      <c r="AL564" s="66"/>
      <c r="AO564" s="66"/>
    </row>
    <row r="565" spans="29:41" ht="15">
      <c r="AC565" s="60"/>
      <c r="AF565" s="66"/>
      <c r="AI565" s="66"/>
      <c r="AL565" s="66"/>
      <c r="AO565" s="66"/>
    </row>
    <row r="566" spans="29:41" ht="15">
      <c r="AC566" s="60"/>
      <c r="AF566" s="66"/>
      <c r="AI566" s="66"/>
      <c r="AL566" s="66"/>
      <c r="AO566" s="66"/>
    </row>
    <row r="567" spans="29:41" ht="15">
      <c r="AC567" s="60"/>
      <c r="AF567" s="66"/>
      <c r="AI567" s="66"/>
      <c r="AL567" s="66"/>
      <c r="AO567" s="66"/>
    </row>
    <row r="568" spans="29:41" ht="15">
      <c r="AC568" s="60"/>
      <c r="AF568" s="66"/>
      <c r="AI568" s="66"/>
      <c r="AL568" s="66"/>
      <c r="AO568" s="66"/>
    </row>
    <row r="569" spans="29:41" ht="15">
      <c r="AC569" s="60"/>
      <c r="AF569" s="66"/>
      <c r="AI569" s="66"/>
      <c r="AL569" s="66"/>
      <c r="AO569" s="66"/>
    </row>
    <row r="570" spans="29:41" ht="15">
      <c r="AC570" s="60"/>
      <c r="AF570" s="66"/>
      <c r="AI570" s="66"/>
      <c r="AL570" s="66"/>
      <c r="AO570" s="66"/>
    </row>
    <row r="571" spans="29:41" ht="15">
      <c r="AC571" s="60"/>
      <c r="AF571" s="66"/>
      <c r="AI571" s="66"/>
      <c r="AL571" s="66"/>
      <c r="AO571" s="66"/>
    </row>
    <row r="572" spans="29:41" ht="15">
      <c r="AC572" s="60"/>
      <c r="AF572" s="66"/>
      <c r="AI572" s="66"/>
      <c r="AL572" s="66"/>
      <c r="AO572" s="66"/>
    </row>
    <row r="573" spans="29:41" ht="15">
      <c r="AC573" s="60"/>
      <c r="AF573" s="66"/>
      <c r="AI573" s="66"/>
      <c r="AL573" s="66"/>
      <c r="AO573" s="66"/>
    </row>
    <row r="574" spans="29:41" ht="15">
      <c r="AC574" s="60"/>
      <c r="AF574" s="66"/>
      <c r="AI574" s="66"/>
      <c r="AL574" s="66"/>
      <c r="AO574" s="66"/>
    </row>
    <row r="575" spans="29:41" ht="15">
      <c r="AC575" s="60"/>
      <c r="AF575" s="66"/>
      <c r="AI575" s="66"/>
      <c r="AL575" s="66"/>
      <c r="AO575" s="66"/>
    </row>
    <row r="576" spans="29:41" ht="15">
      <c r="AC576" s="60"/>
      <c r="AF576" s="66"/>
      <c r="AI576" s="66"/>
      <c r="AL576" s="66"/>
      <c r="AO576" s="66"/>
    </row>
    <row r="577" spans="29:41" ht="15">
      <c r="AC577" s="60"/>
      <c r="AF577" s="66"/>
      <c r="AI577" s="66"/>
      <c r="AL577" s="66"/>
      <c r="AO577" s="66"/>
    </row>
    <row r="578" spans="29:41" ht="15">
      <c r="AC578" s="60"/>
      <c r="AF578" s="66"/>
      <c r="AI578" s="66"/>
      <c r="AL578" s="66"/>
      <c r="AO578" s="66"/>
    </row>
    <row r="579" spans="29:41" ht="15">
      <c r="AC579" s="60"/>
      <c r="AF579" s="66"/>
      <c r="AI579" s="66"/>
      <c r="AL579" s="66"/>
      <c r="AO579" s="66"/>
    </row>
    <row r="580" spans="29:41" ht="15">
      <c r="AC580" s="60"/>
      <c r="AF580" s="66"/>
      <c r="AI580" s="66"/>
      <c r="AL580" s="66"/>
      <c r="AO580" s="66"/>
    </row>
    <row r="581" spans="29:41" ht="15">
      <c r="AC581" s="60"/>
      <c r="AF581" s="66"/>
      <c r="AI581" s="66"/>
      <c r="AL581" s="66"/>
      <c r="AO581" s="66"/>
    </row>
    <row r="582" spans="29:41" ht="15">
      <c r="AC582" s="60"/>
      <c r="AF582" s="66"/>
      <c r="AI582" s="66"/>
      <c r="AL582" s="66"/>
      <c r="AO582" s="66"/>
    </row>
    <row r="583" spans="29:41" ht="15">
      <c r="AC583" s="60"/>
      <c r="AF583" s="66"/>
      <c r="AI583" s="66"/>
      <c r="AL583" s="66"/>
      <c r="AO583" s="66"/>
    </row>
    <row r="584" spans="29:41" ht="15">
      <c r="AC584" s="60"/>
      <c r="AF584" s="66"/>
      <c r="AI584" s="66"/>
      <c r="AL584" s="66"/>
      <c r="AO584" s="66"/>
    </row>
    <row r="585" spans="29:41" ht="15">
      <c r="AC585" s="60"/>
      <c r="AF585" s="66"/>
      <c r="AI585" s="66"/>
      <c r="AL585" s="66"/>
      <c r="AO585" s="66"/>
    </row>
    <row r="586" spans="29:41" ht="15">
      <c r="AC586" s="60"/>
      <c r="AF586" s="66"/>
      <c r="AI586" s="66"/>
      <c r="AL586" s="66"/>
      <c r="AO586" s="66"/>
    </row>
    <row r="587" spans="29:41" ht="15">
      <c r="AC587" s="60"/>
      <c r="AF587" s="66"/>
      <c r="AI587" s="66"/>
      <c r="AL587" s="66"/>
      <c r="AO587" s="66"/>
    </row>
    <row r="588" spans="29:41" ht="15">
      <c r="AC588" s="60"/>
      <c r="AF588" s="66"/>
      <c r="AI588" s="66"/>
      <c r="AL588" s="66"/>
      <c r="AO588" s="66"/>
    </row>
    <row r="589" spans="29:41" ht="15">
      <c r="AC589" s="60"/>
      <c r="AF589" s="66"/>
      <c r="AI589" s="66"/>
      <c r="AL589" s="66"/>
      <c r="AO589" s="66"/>
    </row>
    <row r="590" spans="29:41" ht="15">
      <c r="AC590" s="60"/>
      <c r="AF590" s="66"/>
      <c r="AI590" s="66"/>
      <c r="AL590" s="66"/>
      <c r="AO590" s="66"/>
    </row>
    <row r="591" spans="29:41" ht="15">
      <c r="AC591" s="60"/>
      <c r="AF591" s="66"/>
      <c r="AI591" s="66"/>
      <c r="AL591" s="66"/>
      <c r="AO591" s="66"/>
    </row>
    <row r="592" spans="29:41" ht="15">
      <c r="AC592" s="60"/>
      <c r="AF592" s="66"/>
      <c r="AI592" s="66"/>
      <c r="AL592" s="66"/>
      <c r="AO592" s="66"/>
    </row>
    <row r="593" spans="29:41" ht="15">
      <c r="AC593" s="60"/>
      <c r="AF593" s="66"/>
      <c r="AI593" s="66"/>
      <c r="AL593" s="66"/>
      <c r="AO593" s="66"/>
    </row>
    <row r="594" spans="29:41" ht="15">
      <c r="AC594" s="60"/>
      <c r="AF594" s="66"/>
      <c r="AI594" s="66"/>
      <c r="AL594" s="66"/>
      <c r="AO594" s="66"/>
    </row>
    <row r="595" spans="29:41" ht="15">
      <c r="AC595" s="60"/>
      <c r="AF595" s="66"/>
      <c r="AI595" s="66"/>
      <c r="AL595" s="66"/>
      <c r="AO595" s="66"/>
    </row>
    <row r="596" spans="29:41" ht="15">
      <c r="AC596" s="60"/>
      <c r="AF596" s="66"/>
      <c r="AI596" s="66"/>
      <c r="AL596" s="66"/>
      <c r="AO596" s="66"/>
    </row>
    <row r="597" spans="29:41" ht="15">
      <c r="AC597" s="60"/>
      <c r="AF597" s="66"/>
      <c r="AI597" s="66"/>
      <c r="AL597" s="66"/>
      <c r="AO597" s="66"/>
    </row>
    <row r="598" spans="29:41" ht="15">
      <c r="AC598" s="60"/>
      <c r="AF598" s="66"/>
      <c r="AI598" s="66"/>
      <c r="AL598" s="66"/>
      <c r="AO598" s="66"/>
    </row>
    <row r="599" spans="29:41" ht="15">
      <c r="AC599" s="60"/>
      <c r="AF599" s="66"/>
      <c r="AI599" s="66"/>
      <c r="AL599" s="66"/>
      <c r="AO599" s="66"/>
    </row>
    <row r="600" spans="29:41" ht="15">
      <c r="AC600" s="60"/>
      <c r="AF600" s="66"/>
      <c r="AI600" s="66"/>
      <c r="AL600" s="66"/>
      <c r="AO600" s="66"/>
    </row>
    <row r="601" spans="29:41" ht="15">
      <c r="AC601" s="60"/>
      <c r="AF601" s="66"/>
      <c r="AI601" s="66"/>
      <c r="AL601" s="66"/>
      <c r="AO601" s="66"/>
    </row>
    <row r="602" spans="29:41" ht="15">
      <c r="AC602" s="60"/>
      <c r="AF602" s="66"/>
      <c r="AI602" s="66"/>
      <c r="AL602" s="66"/>
      <c r="AO602" s="66"/>
    </row>
    <row r="603" spans="29:41" ht="15">
      <c r="AC603" s="60"/>
      <c r="AF603" s="66"/>
      <c r="AI603" s="66"/>
      <c r="AL603" s="66"/>
      <c r="AO603" s="66"/>
    </row>
    <row r="604" spans="29:41" ht="15">
      <c r="AC604" s="60"/>
      <c r="AF604" s="66"/>
      <c r="AI604" s="66"/>
      <c r="AL604" s="66"/>
      <c r="AO604" s="66"/>
    </row>
    <row r="605" spans="29:41" ht="15">
      <c r="AC605" s="60"/>
      <c r="AF605" s="66"/>
      <c r="AI605" s="66"/>
      <c r="AL605" s="66"/>
      <c r="AO605" s="66"/>
    </row>
    <row r="606" spans="29:41" ht="15">
      <c r="AC606" s="60"/>
      <c r="AF606" s="66"/>
      <c r="AI606" s="66"/>
      <c r="AL606" s="66"/>
      <c r="AO606" s="66"/>
    </row>
    <row r="607" spans="29:41" ht="15">
      <c r="AC607" s="60"/>
      <c r="AF607" s="66"/>
      <c r="AI607" s="66"/>
      <c r="AL607" s="66"/>
      <c r="AO607" s="66"/>
    </row>
    <row r="608" spans="29:41" ht="15">
      <c r="AC608" s="60"/>
      <c r="AF608" s="66"/>
      <c r="AI608" s="66"/>
      <c r="AL608" s="66"/>
      <c r="AO608" s="66"/>
    </row>
    <row r="609" spans="29:41" ht="15">
      <c r="AC609" s="60"/>
      <c r="AF609" s="66"/>
      <c r="AI609" s="66"/>
      <c r="AL609" s="66"/>
      <c r="AO609" s="66"/>
    </row>
    <row r="610" spans="29:41" ht="15">
      <c r="AC610" s="60"/>
      <c r="AF610" s="66"/>
      <c r="AI610" s="66"/>
      <c r="AL610" s="66"/>
      <c r="AO610" s="66"/>
    </row>
    <row r="611" spans="29:41" ht="15">
      <c r="AC611" s="60"/>
      <c r="AF611" s="66"/>
      <c r="AI611" s="66"/>
      <c r="AL611" s="66"/>
      <c r="AO611" s="66"/>
    </row>
    <row r="612" spans="29:41" ht="15">
      <c r="AC612" s="60"/>
      <c r="AF612" s="66"/>
      <c r="AI612" s="66"/>
      <c r="AL612" s="66"/>
      <c r="AO612" s="66"/>
    </row>
    <row r="613" spans="29:41" ht="15">
      <c r="AC613" s="60"/>
      <c r="AF613" s="66"/>
      <c r="AI613" s="66"/>
      <c r="AL613" s="66"/>
      <c r="AO613" s="66"/>
    </row>
    <row r="614" spans="29:41" ht="15">
      <c r="AC614" s="60"/>
      <c r="AF614" s="66"/>
      <c r="AI614" s="66"/>
      <c r="AL614" s="66"/>
      <c r="AO614" s="66"/>
    </row>
    <row r="615" spans="29:41" ht="15">
      <c r="AC615" s="60"/>
      <c r="AF615" s="66"/>
      <c r="AI615" s="66"/>
      <c r="AL615" s="66"/>
      <c r="AO615" s="66"/>
    </row>
    <row r="616" spans="29:41" ht="15">
      <c r="AC616" s="60"/>
      <c r="AF616" s="66"/>
      <c r="AI616" s="66"/>
      <c r="AL616" s="66"/>
      <c r="AO616" s="66"/>
    </row>
    <row r="617" spans="29:41" ht="15">
      <c r="AC617" s="60"/>
      <c r="AF617" s="66"/>
      <c r="AI617" s="66"/>
      <c r="AL617" s="66"/>
      <c r="AO617" s="66"/>
    </row>
    <row r="618" spans="29:41" ht="15">
      <c r="AC618" s="60"/>
      <c r="AF618" s="66"/>
      <c r="AI618" s="66"/>
      <c r="AL618" s="66"/>
      <c r="AO618" s="66"/>
    </row>
    <row r="619" spans="29:41" ht="15">
      <c r="AC619" s="60"/>
      <c r="AF619" s="66"/>
      <c r="AI619" s="66"/>
      <c r="AL619" s="66"/>
      <c r="AO619" s="66"/>
    </row>
    <row r="620" spans="29:41" ht="15">
      <c r="AC620" s="60"/>
      <c r="AF620" s="66"/>
      <c r="AI620" s="66"/>
      <c r="AL620" s="66"/>
      <c r="AO620" s="66"/>
    </row>
    <row r="621" spans="29:41" ht="15">
      <c r="AC621" s="60"/>
      <c r="AF621" s="66"/>
      <c r="AI621" s="66"/>
      <c r="AL621" s="66"/>
      <c r="AO621" s="66"/>
    </row>
    <row r="622" spans="29:41" ht="15">
      <c r="AC622" s="60"/>
      <c r="AF622" s="66"/>
      <c r="AI622" s="66"/>
      <c r="AL622" s="66"/>
      <c r="AO622" s="66"/>
    </row>
    <row r="623" spans="29:41" ht="15">
      <c r="AC623" s="60"/>
      <c r="AF623" s="66"/>
      <c r="AI623" s="66"/>
      <c r="AL623" s="66"/>
      <c r="AO623" s="66"/>
    </row>
    <row r="624" spans="29:41" ht="15">
      <c r="AC624" s="60"/>
      <c r="AF624" s="66"/>
      <c r="AI624" s="66"/>
      <c r="AL624" s="66"/>
      <c r="AO624" s="66"/>
    </row>
    <row r="625" spans="29:41" ht="15">
      <c r="AC625" s="60"/>
      <c r="AF625" s="66"/>
      <c r="AI625" s="66"/>
      <c r="AL625" s="66"/>
      <c r="AO625" s="66"/>
    </row>
    <row r="626" spans="29:41" ht="15">
      <c r="AC626" s="60"/>
      <c r="AF626" s="66"/>
      <c r="AI626" s="66"/>
      <c r="AL626" s="66"/>
      <c r="AO626" s="66"/>
    </row>
    <row r="627" spans="29:41" ht="15">
      <c r="AC627" s="60"/>
      <c r="AF627" s="66"/>
      <c r="AI627" s="66"/>
      <c r="AL627" s="66"/>
      <c r="AO627" s="66"/>
    </row>
    <row r="628" spans="29:41" ht="15">
      <c r="AC628" s="60"/>
      <c r="AF628" s="66"/>
      <c r="AI628" s="66"/>
      <c r="AL628" s="66"/>
      <c r="AO628" s="66"/>
    </row>
    <row r="629" spans="29:41" ht="15">
      <c r="AC629" s="60"/>
      <c r="AF629" s="66"/>
      <c r="AI629" s="66"/>
      <c r="AL629" s="66"/>
      <c r="AO629" s="66"/>
    </row>
    <row r="630" spans="29:41" ht="15">
      <c r="AC630" s="60"/>
      <c r="AF630" s="66"/>
      <c r="AI630" s="66"/>
      <c r="AL630" s="66"/>
      <c r="AO630" s="66"/>
    </row>
    <row r="631" spans="29:41" ht="15">
      <c r="AC631" s="60"/>
      <c r="AF631" s="66"/>
      <c r="AI631" s="66"/>
      <c r="AL631" s="66"/>
      <c r="AO631" s="66"/>
    </row>
    <row r="632" spans="29:41" ht="15">
      <c r="AC632" s="60"/>
      <c r="AF632" s="66"/>
      <c r="AI632" s="66"/>
      <c r="AL632" s="66"/>
      <c r="AO632" s="66"/>
    </row>
    <row r="633" spans="29:41" ht="15">
      <c r="AC633" s="60"/>
      <c r="AF633" s="66"/>
      <c r="AI633" s="66"/>
      <c r="AL633" s="66"/>
      <c r="AO633" s="66"/>
    </row>
    <row r="634" spans="29:41" ht="15">
      <c r="AC634" s="60"/>
      <c r="AF634" s="66"/>
      <c r="AI634" s="66"/>
      <c r="AL634" s="66"/>
      <c r="AO634" s="66"/>
    </row>
    <row r="635" spans="29:41" ht="15">
      <c r="AC635" s="60"/>
      <c r="AF635" s="66"/>
      <c r="AI635" s="66"/>
      <c r="AL635" s="66"/>
      <c r="AO635" s="66"/>
    </row>
    <row r="636" spans="29:41" ht="15">
      <c r="AC636" s="60"/>
      <c r="AF636" s="66"/>
      <c r="AI636" s="66"/>
      <c r="AL636" s="66"/>
      <c r="AO636" s="66"/>
    </row>
    <row r="637" spans="29:41" ht="15">
      <c r="AC637" s="60"/>
      <c r="AF637" s="66"/>
      <c r="AI637" s="66"/>
      <c r="AL637" s="66"/>
      <c r="AO637" s="66"/>
    </row>
    <row r="638" spans="29:41" ht="15">
      <c r="AC638" s="60"/>
      <c r="AF638" s="66"/>
      <c r="AI638" s="66"/>
      <c r="AL638" s="66"/>
      <c r="AO638" s="66"/>
    </row>
    <row r="639" spans="29:41" ht="15">
      <c r="AC639" s="60"/>
      <c r="AF639" s="66"/>
      <c r="AI639" s="66"/>
      <c r="AL639" s="66"/>
      <c r="AO639" s="66"/>
    </row>
    <row r="640" spans="29:41" ht="15">
      <c r="AC640" s="60"/>
      <c r="AF640" s="66"/>
      <c r="AI640" s="66"/>
      <c r="AL640" s="66"/>
      <c r="AO640" s="66"/>
    </row>
    <row r="641" spans="29:41" ht="15">
      <c r="AC641" s="60"/>
      <c r="AF641" s="66"/>
      <c r="AI641" s="66"/>
      <c r="AL641" s="66"/>
      <c r="AO641" s="66"/>
    </row>
    <row r="642" spans="29:41" ht="15">
      <c r="AC642" s="60"/>
      <c r="AF642" s="66"/>
      <c r="AI642" s="66"/>
      <c r="AL642" s="66"/>
      <c r="AO642" s="66"/>
    </row>
    <row r="643" spans="29:41" ht="15">
      <c r="AC643" s="60"/>
      <c r="AF643" s="66"/>
      <c r="AI643" s="66"/>
      <c r="AL643" s="66"/>
      <c r="AO643" s="66"/>
    </row>
    <row r="644" spans="29:41" ht="15">
      <c r="AC644" s="60"/>
      <c r="AF644" s="66"/>
      <c r="AI644" s="66"/>
      <c r="AL644" s="66"/>
      <c r="AO644" s="66"/>
    </row>
    <row r="645" spans="29:41" ht="15">
      <c r="AC645" s="60"/>
      <c r="AF645" s="66"/>
      <c r="AI645" s="66"/>
      <c r="AL645" s="66"/>
      <c r="AO645" s="66"/>
    </row>
    <row r="646" spans="29:41" ht="15">
      <c r="AC646" s="60"/>
      <c r="AF646" s="66"/>
      <c r="AI646" s="66"/>
      <c r="AL646" s="66"/>
      <c r="AO646" s="66"/>
    </row>
    <row r="647" spans="29:41" ht="15">
      <c r="AC647" s="60"/>
      <c r="AF647" s="66"/>
      <c r="AI647" s="66"/>
      <c r="AL647" s="66"/>
      <c r="AO647" s="66"/>
    </row>
    <row r="648" spans="29:41" ht="15">
      <c r="AC648" s="60"/>
      <c r="AF648" s="66"/>
      <c r="AI648" s="66"/>
      <c r="AL648" s="66"/>
      <c r="AO648" s="66"/>
    </row>
    <row r="649" spans="29:41" ht="15">
      <c r="AC649" s="60"/>
      <c r="AF649" s="66"/>
      <c r="AI649" s="66"/>
      <c r="AL649" s="66"/>
      <c r="AO649" s="66"/>
    </row>
    <row r="650" spans="29:41" ht="15">
      <c r="AC650" s="60"/>
      <c r="AF650" s="66"/>
      <c r="AI650" s="66"/>
      <c r="AL650" s="66"/>
      <c r="AO650" s="66"/>
    </row>
    <row r="651" spans="29:41" ht="15">
      <c r="AC651" s="60"/>
      <c r="AF651" s="66"/>
      <c r="AI651" s="66"/>
      <c r="AL651" s="66"/>
      <c r="AO651" s="66"/>
    </row>
    <row r="652" spans="29:41" ht="15">
      <c r="AC652" s="60"/>
      <c r="AF652" s="66"/>
      <c r="AI652" s="66"/>
      <c r="AL652" s="66"/>
      <c r="AO652" s="66"/>
    </row>
    <row r="653" spans="29:41" ht="15">
      <c r="AC653" s="60"/>
      <c r="AF653" s="66"/>
      <c r="AI653" s="66"/>
      <c r="AL653" s="66"/>
      <c r="AO653" s="66"/>
    </row>
    <row r="654" spans="29:41" ht="15">
      <c r="AC654" s="60"/>
      <c r="AF654" s="66"/>
      <c r="AI654" s="66"/>
      <c r="AL654" s="66"/>
      <c r="AO654" s="66"/>
    </row>
    <row r="655" spans="29:41" ht="15">
      <c r="AC655" s="60"/>
      <c r="AF655" s="66"/>
      <c r="AI655" s="66"/>
      <c r="AL655" s="66"/>
      <c r="AO655" s="66"/>
    </row>
    <row r="656" spans="29:41" ht="15">
      <c r="AC656" s="60"/>
      <c r="AF656" s="66"/>
      <c r="AI656" s="66"/>
      <c r="AL656" s="66"/>
      <c r="AO656" s="66"/>
    </row>
    <row r="657" spans="29:41" ht="15">
      <c r="AC657" s="60"/>
      <c r="AF657" s="66"/>
      <c r="AI657" s="66"/>
      <c r="AL657" s="66"/>
      <c r="AO657" s="66"/>
    </row>
    <row r="658" spans="29:41" ht="15">
      <c r="AC658" s="60"/>
      <c r="AF658" s="66"/>
      <c r="AI658" s="66"/>
      <c r="AL658" s="66"/>
      <c r="AO658" s="66"/>
    </row>
    <row r="659" spans="29:41" ht="15">
      <c r="AC659" s="60"/>
      <c r="AF659" s="66"/>
      <c r="AI659" s="66"/>
      <c r="AL659" s="66"/>
      <c r="AO659" s="66"/>
    </row>
    <row r="660" spans="29:41" ht="15">
      <c r="AC660" s="60"/>
      <c r="AF660" s="66"/>
      <c r="AI660" s="66"/>
      <c r="AL660" s="66"/>
      <c r="AO660" s="66"/>
    </row>
    <row r="661" spans="29:41" ht="15">
      <c r="AC661" s="60"/>
      <c r="AF661" s="66"/>
      <c r="AI661" s="66"/>
      <c r="AL661" s="66"/>
      <c r="AO661" s="66"/>
    </row>
    <row r="662" spans="29:41" ht="15">
      <c r="AC662" s="60"/>
      <c r="AF662" s="66"/>
      <c r="AI662" s="66"/>
      <c r="AL662" s="66"/>
      <c r="AO662" s="66"/>
    </row>
    <row r="663" spans="29:41" ht="15">
      <c r="AC663" s="60"/>
      <c r="AF663" s="66"/>
      <c r="AI663" s="66"/>
      <c r="AL663" s="66"/>
      <c r="AO663" s="66"/>
    </row>
    <row r="664" spans="29:41" ht="15">
      <c r="AC664" s="60"/>
      <c r="AF664" s="66"/>
      <c r="AI664" s="66"/>
      <c r="AL664" s="66"/>
      <c r="AO664" s="66"/>
    </row>
    <row r="665" spans="29:41" ht="15">
      <c r="AC665" s="60"/>
      <c r="AF665" s="66"/>
      <c r="AI665" s="66"/>
      <c r="AL665" s="66"/>
      <c r="AO665" s="66"/>
    </row>
    <row r="666" spans="29:41" ht="15">
      <c r="AC666" s="60"/>
      <c r="AF666" s="66"/>
      <c r="AI666" s="66"/>
      <c r="AL666" s="66"/>
      <c r="AO666" s="66"/>
    </row>
    <row r="667" spans="29:41" ht="15">
      <c r="AC667" s="60"/>
      <c r="AF667" s="66"/>
      <c r="AI667" s="66"/>
      <c r="AL667" s="66"/>
      <c r="AO667" s="66"/>
    </row>
    <row r="668" spans="29:41" ht="15">
      <c r="AC668" s="60"/>
      <c r="AF668" s="66"/>
      <c r="AI668" s="66"/>
      <c r="AL668" s="66"/>
      <c r="AO668" s="66"/>
    </row>
    <row r="669" spans="29:41" ht="15">
      <c r="AC669" s="60"/>
      <c r="AF669" s="66"/>
      <c r="AI669" s="66"/>
      <c r="AL669" s="66"/>
      <c r="AO669" s="66"/>
    </row>
    <row r="670" spans="29:41" ht="15">
      <c r="AC670" s="60"/>
      <c r="AF670" s="66"/>
      <c r="AI670" s="66"/>
      <c r="AL670" s="66"/>
      <c r="AO670" s="66"/>
    </row>
    <row r="671" spans="29:41" ht="15">
      <c r="AC671" s="60"/>
      <c r="AF671" s="66"/>
      <c r="AI671" s="66"/>
      <c r="AL671" s="66"/>
      <c r="AO671" s="66"/>
    </row>
    <row r="672" spans="29:41" ht="15">
      <c r="AC672" s="60"/>
      <c r="AF672" s="66"/>
      <c r="AI672" s="66"/>
      <c r="AL672" s="66"/>
      <c r="AO672" s="66"/>
    </row>
    <row r="673" spans="29:41" ht="15">
      <c r="AC673" s="60"/>
      <c r="AF673" s="66"/>
      <c r="AI673" s="66"/>
      <c r="AL673" s="66"/>
      <c r="AO673" s="66"/>
    </row>
    <row r="674" spans="29:41" ht="15">
      <c r="AC674" s="60"/>
      <c r="AF674" s="66"/>
      <c r="AI674" s="66"/>
      <c r="AL674" s="66"/>
      <c r="AO674" s="66"/>
    </row>
    <row r="675" spans="29:41" ht="15">
      <c r="AC675" s="60"/>
      <c r="AF675" s="66"/>
      <c r="AI675" s="66"/>
      <c r="AL675" s="66"/>
      <c r="AO675" s="66"/>
    </row>
    <row r="676" spans="29:41" ht="15">
      <c r="AC676" s="60"/>
      <c r="AF676" s="66"/>
      <c r="AI676" s="66"/>
      <c r="AL676" s="66"/>
      <c r="AO676" s="66"/>
    </row>
    <row r="677" spans="29:41" ht="15">
      <c r="AC677" s="60"/>
      <c r="AF677" s="66"/>
      <c r="AI677" s="66"/>
      <c r="AL677" s="66"/>
      <c r="AO677" s="66"/>
    </row>
    <row r="678" spans="29:41" ht="15">
      <c r="AC678" s="60"/>
      <c r="AF678" s="66"/>
      <c r="AI678" s="66"/>
      <c r="AL678" s="66"/>
      <c r="AO678" s="66"/>
    </row>
    <row r="679" spans="29:41" ht="15">
      <c r="AC679" s="60"/>
      <c r="AF679" s="66"/>
      <c r="AI679" s="66"/>
      <c r="AL679" s="66"/>
      <c r="AO679" s="66"/>
    </row>
    <row r="680" spans="29:41" ht="15">
      <c r="AC680" s="60"/>
      <c r="AF680" s="66"/>
      <c r="AI680" s="66"/>
      <c r="AL680" s="66"/>
      <c r="AO680" s="66"/>
    </row>
    <row r="681" spans="29:41" ht="15">
      <c r="AC681" s="60"/>
      <c r="AF681" s="66"/>
      <c r="AI681" s="66"/>
      <c r="AL681" s="66"/>
      <c r="AO681" s="66"/>
    </row>
    <row r="682" spans="29:41" ht="15">
      <c r="AC682" s="60"/>
      <c r="AF682" s="66"/>
      <c r="AI682" s="66"/>
      <c r="AL682" s="66"/>
      <c r="AO682" s="66"/>
    </row>
    <row r="683" spans="29:41" ht="15">
      <c r="AC683" s="60"/>
      <c r="AF683" s="66"/>
      <c r="AI683" s="66"/>
      <c r="AL683" s="66"/>
      <c r="AO683" s="66"/>
    </row>
    <row r="684" spans="29:41" ht="15">
      <c r="AC684" s="60"/>
      <c r="AF684" s="66"/>
      <c r="AI684" s="66"/>
      <c r="AL684" s="66"/>
      <c r="AO684" s="66"/>
    </row>
    <row r="685" spans="29:41" ht="15">
      <c r="AC685" s="60"/>
      <c r="AF685" s="66"/>
      <c r="AI685" s="66"/>
      <c r="AL685" s="66"/>
      <c r="AO685" s="66"/>
    </row>
    <row r="686" spans="29:41" ht="15">
      <c r="AC686" s="60"/>
      <c r="AF686" s="66"/>
      <c r="AI686" s="66"/>
      <c r="AL686" s="66"/>
      <c r="AO686" s="66"/>
    </row>
    <row r="687" spans="29:41" ht="15">
      <c r="AC687" s="60"/>
      <c r="AF687" s="66"/>
      <c r="AI687" s="66"/>
      <c r="AL687" s="66"/>
      <c r="AO687" s="66"/>
    </row>
    <row r="688" spans="29:41" ht="15">
      <c r="AC688" s="60"/>
      <c r="AF688" s="66"/>
      <c r="AI688" s="66"/>
      <c r="AL688" s="66"/>
      <c r="AO688" s="66"/>
    </row>
    <row r="689" spans="29:41" ht="15">
      <c r="AC689" s="60"/>
      <c r="AF689" s="66"/>
      <c r="AI689" s="66"/>
      <c r="AL689" s="66"/>
      <c r="AO689" s="66"/>
    </row>
    <row r="690" spans="29:41" ht="15">
      <c r="AC690" s="60"/>
      <c r="AF690" s="66"/>
      <c r="AI690" s="66"/>
      <c r="AL690" s="66"/>
      <c r="AO690" s="66"/>
    </row>
    <row r="691" spans="29:41" ht="15">
      <c r="AC691" s="60"/>
      <c r="AF691" s="66"/>
      <c r="AI691" s="66"/>
      <c r="AL691" s="66"/>
      <c r="AO691" s="66"/>
    </row>
    <row r="692" spans="29:41" ht="15">
      <c r="AC692" s="60"/>
      <c r="AF692" s="66"/>
      <c r="AI692" s="66"/>
      <c r="AL692" s="66"/>
      <c r="AO692" s="66"/>
    </row>
    <row r="693" spans="29:41" ht="15">
      <c r="AC693" s="60"/>
      <c r="AF693" s="66"/>
      <c r="AI693" s="66"/>
      <c r="AL693" s="66"/>
      <c r="AO693" s="66"/>
    </row>
    <row r="694" spans="29:41" ht="15">
      <c r="AC694" s="60"/>
      <c r="AF694" s="66"/>
      <c r="AI694" s="66"/>
      <c r="AL694" s="66"/>
      <c r="AO694" s="66"/>
    </row>
    <row r="695" spans="29:41" ht="15">
      <c r="AC695" s="60"/>
      <c r="AF695" s="66"/>
      <c r="AI695" s="66"/>
      <c r="AL695" s="66"/>
      <c r="AO695" s="66"/>
    </row>
    <row r="696" ht="15">
      <c r="AC696" s="60"/>
    </row>
    <row r="697" ht="15">
      <c r="AC697" s="60"/>
    </row>
    <row r="698" ht="15">
      <c r="AC698" s="60"/>
    </row>
    <row r="699" ht="15">
      <c r="AC699" s="60"/>
    </row>
    <row r="700" ht="15">
      <c r="AC700" s="60"/>
    </row>
    <row r="701" ht="15">
      <c r="AC701" s="60"/>
    </row>
    <row r="702" ht="15">
      <c r="AC702" s="60"/>
    </row>
    <row r="703" ht="15">
      <c r="AC703" s="60"/>
    </row>
    <row r="704" ht="15">
      <c r="AC704" s="60"/>
    </row>
    <row r="705" ht="15">
      <c r="AC705" s="60"/>
    </row>
    <row r="706" ht="15">
      <c r="AC706" s="60"/>
    </row>
    <row r="707" ht="15">
      <c r="AC707" s="60"/>
    </row>
    <row r="708" ht="15">
      <c r="AC708" s="60"/>
    </row>
    <row r="709" ht="15">
      <c r="AC709" s="60"/>
    </row>
    <row r="710" ht="15">
      <c r="AC710" s="60"/>
    </row>
    <row r="711" ht="15">
      <c r="AC711" s="60"/>
    </row>
    <row r="712" ht="15">
      <c r="AC712" s="60"/>
    </row>
    <row r="713" ht="15">
      <c r="AC713" s="60"/>
    </row>
    <row r="714" ht="15">
      <c r="AC714" s="60"/>
    </row>
    <row r="715" ht="15">
      <c r="AC715" s="60"/>
    </row>
    <row r="716" ht="15">
      <c r="AC716" s="60"/>
    </row>
    <row r="717" ht="15">
      <c r="AC717" s="60"/>
    </row>
    <row r="718" ht="15">
      <c r="AC718" s="60"/>
    </row>
    <row r="719" ht="15">
      <c r="AC719" s="60"/>
    </row>
    <row r="720" ht="15">
      <c r="AC720" s="60"/>
    </row>
    <row r="721" ht="15">
      <c r="AC721" s="60"/>
    </row>
    <row r="722" ht="15">
      <c r="AC722" s="60"/>
    </row>
    <row r="723" ht="15">
      <c r="AC723" s="60"/>
    </row>
    <row r="724" ht="15">
      <c r="AC724" s="60"/>
    </row>
    <row r="725" ht="15">
      <c r="AC725" s="60"/>
    </row>
    <row r="726" ht="15">
      <c r="AC726" s="60"/>
    </row>
    <row r="727" ht="15">
      <c r="AC727" s="60"/>
    </row>
    <row r="728" ht="15">
      <c r="AC728" s="60"/>
    </row>
    <row r="729" ht="15">
      <c r="AC729" s="60"/>
    </row>
    <row r="730" ht="15">
      <c r="AC730" s="60"/>
    </row>
    <row r="731" ht="15">
      <c r="AC731" s="60"/>
    </row>
    <row r="732" ht="15">
      <c r="AC732" s="60"/>
    </row>
    <row r="733" ht="15">
      <c r="AC733" s="60"/>
    </row>
    <row r="734" ht="15">
      <c r="AC734" s="60"/>
    </row>
    <row r="735" ht="15">
      <c r="AC735" s="60"/>
    </row>
    <row r="736" ht="15">
      <c r="AC736" s="60"/>
    </row>
    <row r="737" ht="15">
      <c r="AC737" s="60"/>
    </row>
    <row r="738" ht="15">
      <c r="AC738" s="60"/>
    </row>
    <row r="739" ht="15">
      <c r="AC739" s="60"/>
    </row>
    <row r="740" ht="15">
      <c r="AC740" s="60"/>
    </row>
    <row r="741" ht="15">
      <c r="AC741" s="60"/>
    </row>
    <row r="742" ht="15">
      <c r="AC742" s="60"/>
    </row>
    <row r="743" ht="15">
      <c r="AC743" s="60"/>
    </row>
    <row r="744" ht="15">
      <c r="AC744" s="60"/>
    </row>
    <row r="745" ht="15">
      <c r="AC745" s="60"/>
    </row>
    <row r="746" ht="15">
      <c r="AC746" s="60"/>
    </row>
    <row r="747" ht="15">
      <c r="AC747" s="60"/>
    </row>
    <row r="748" ht="15">
      <c r="AC748" s="60"/>
    </row>
    <row r="749" ht="15">
      <c r="AC749" s="60"/>
    </row>
    <row r="750" ht="15">
      <c r="AC750" s="60"/>
    </row>
    <row r="751" ht="15">
      <c r="AC751" s="60"/>
    </row>
    <row r="752" ht="15">
      <c r="AC752" s="60"/>
    </row>
    <row r="753" ht="15">
      <c r="AC753" s="60"/>
    </row>
    <row r="754" ht="15">
      <c r="AC754" s="60"/>
    </row>
    <row r="755" ht="15">
      <c r="AC755" s="60"/>
    </row>
    <row r="756" ht="15">
      <c r="AC756" s="60"/>
    </row>
    <row r="757" ht="15">
      <c r="AC757" s="60"/>
    </row>
    <row r="758" ht="15">
      <c r="AC758" s="60"/>
    </row>
    <row r="759" ht="15">
      <c r="AC759" s="60"/>
    </row>
    <row r="760" ht="15">
      <c r="AC760" s="60"/>
    </row>
    <row r="761" ht="15">
      <c r="AC761" s="60"/>
    </row>
    <row r="762" ht="15">
      <c r="AC762" s="60"/>
    </row>
    <row r="763" ht="15">
      <c r="AC763" s="60"/>
    </row>
    <row r="764" ht="15">
      <c r="AC764" s="60"/>
    </row>
    <row r="765" ht="15">
      <c r="AC765" s="60"/>
    </row>
    <row r="766" ht="15">
      <c r="AC766" s="60"/>
    </row>
    <row r="767" ht="15">
      <c r="AC767" s="60"/>
    </row>
    <row r="768" ht="15">
      <c r="AC768" s="60"/>
    </row>
    <row r="769" ht="15">
      <c r="AC769" s="60"/>
    </row>
    <row r="770" ht="15">
      <c r="AC770" s="60"/>
    </row>
    <row r="771" ht="15">
      <c r="AC771" s="60"/>
    </row>
    <row r="772" ht="15">
      <c r="AC772" s="60"/>
    </row>
    <row r="773" ht="15">
      <c r="AC773" s="60"/>
    </row>
    <row r="774" ht="15">
      <c r="AC774" s="60"/>
    </row>
    <row r="775" ht="15">
      <c r="AC775" s="60"/>
    </row>
    <row r="776" ht="15">
      <c r="AC776" s="60"/>
    </row>
    <row r="777" ht="15">
      <c r="AC777" s="60"/>
    </row>
    <row r="778" ht="15">
      <c r="AC778" s="60"/>
    </row>
    <row r="779" ht="15">
      <c r="AC779" s="60"/>
    </row>
    <row r="780" ht="15">
      <c r="AC780" s="60"/>
    </row>
    <row r="781" ht="15">
      <c r="AC781" s="60"/>
    </row>
    <row r="782" ht="15">
      <c r="AC782" s="60"/>
    </row>
    <row r="783" ht="15">
      <c r="AC783" s="60"/>
    </row>
    <row r="784" ht="15">
      <c r="AC784" s="60"/>
    </row>
    <row r="785" ht="15">
      <c r="AC785" s="60"/>
    </row>
    <row r="786" ht="15">
      <c r="AC786" s="60"/>
    </row>
    <row r="787" ht="15">
      <c r="AC787" s="60"/>
    </row>
    <row r="788" ht="15">
      <c r="AC788" s="60"/>
    </row>
    <row r="789" ht="15">
      <c r="AC789" s="60"/>
    </row>
    <row r="790" ht="15">
      <c r="AC790" s="60"/>
    </row>
    <row r="791" ht="15">
      <c r="AC791" s="60"/>
    </row>
    <row r="792" ht="15">
      <c r="AC792" s="60"/>
    </row>
    <row r="793" ht="15">
      <c r="AC793" s="60"/>
    </row>
    <row r="794" ht="15">
      <c r="AC794" s="60"/>
    </row>
    <row r="795" ht="15">
      <c r="AC795" s="60"/>
    </row>
    <row r="796" ht="15">
      <c r="AC796" s="60"/>
    </row>
    <row r="797" ht="15">
      <c r="AC797" s="60"/>
    </row>
    <row r="798" ht="15">
      <c r="AC798" s="60"/>
    </row>
    <row r="799" ht="15">
      <c r="AC799" s="60"/>
    </row>
    <row r="800" ht="15">
      <c r="AC800" s="60"/>
    </row>
    <row r="801" ht="15">
      <c r="AC801" s="60"/>
    </row>
    <row r="802" ht="15">
      <c r="AC802" s="60"/>
    </row>
    <row r="803" ht="15">
      <c r="AC803" s="60"/>
    </row>
    <row r="804" ht="15">
      <c r="AC804" s="60"/>
    </row>
    <row r="805" ht="15">
      <c r="AC805" s="60"/>
    </row>
    <row r="806" ht="15">
      <c r="AC806" s="60"/>
    </row>
    <row r="807" ht="15">
      <c r="AC807" s="60"/>
    </row>
    <row r="808" ht="15">
      <c r="AC808" s="60"/>
    </row>
    <row r="809" ht="15">
      <c r="AC809" s="60"/>
    </row>
    <row r="810" ht="15">
      <c r="AC810" s="60"/>
    </row>
    <row r="811" ht="15">
      <c r="AC811" s="60"/>
    </row>
    <row r="812" ht="15">
      <c r="AC812" s="60"/>
    </row>
    <row r="813" ht="15">
      <c r="AC813" s="60"/>
    </row>
    <row r="814" ht="15">
      <c r="AC814" s="60"/>
    </row>
    <row r="815" ht="15">
      <c r="AC815" s="60"/>
    </row>
    <row r="816" ht="15">
      <c r="AC816" s="60"/>
    </row>
    <row r="817" ht="15">
      <c r="AC817" s="60"/>
    </row>
    <row r="818" ht="15">
      <c r="AC818" s="60"/>
    </row>
    <row r="819" ht="15">
      <c r="AC819" s="60"/>
    </row>
    <row r="820" ht="15">
      <c r="AC820" s="60"/>
    </row>
    <row r="821" ht="15">
      <c r="AC821" s="60"/>
    </row>
    <row r="822" ht="15">
      <c r="AC822" s="60"/>
    </row>
    <row r="823" ht="15">
      <c r="AC823" s="60"/>
    </row>
    <row r="824" ht="15">
      <c r="AC824" s="60"/>
    </row>
    <row r="825" ht="15">
      <c r="AC825" s="60"/>
    </row>
    <row r="826" ht="15">
      <c r="AC826" s="60"/>
    </row>
    <row r="827" ht="15">
      <c r="AC827" s="60"/>
    </row>
    <row r="828" ht="15">
      <c r="AC828" s="60"/>
    </row>
    <row r="829" ht="15">
      <c r="AC829" s="60"/>
    </row>
    <row r="830" ht="15">
      <c r="AC830" s="60"/>
    </row>
    <row r="831" ht="15">
      <c r="AC831" s="60"/>
    </row>
    <row r="832" ht="15">
      <c r="AC832" s="60"/>
    </row>
    <row r="833" ht="15">
      <c r="AC833" s="60"/>
    </row>
    <row r="834" ht="15">
      <c r="AC834" s="60"/>
    </row>
    <row r="835" ht="15">
      <c r="AC835" s="60"/>
    </row>
    <row r="836" ht="15">
      <c r="AC836" s="60"/>
    </row>
    <row r="837" ht="15">
      <c r="AC837" s="60"/>
    </row>
    <row r="838" ht="15">
      <c r="AC838" s="60"/>
    </row>
    <row r="839" ht="15">
      <c r="AC839" s="60"/>
    </row>
    <row r="840" ht="15">
      <c r="AC840" s="60"/>
    </row>
    <row r="841" ht="15">
      <c r="AC841" s="60"/>
    </row>
    <row r="842" ht="15">
      <c r="AC842" s="60"/>
    </row>
    <row r="843" ht="15">
      <c r="AC843" s="60"/>
    </row>
    <row r="844" ht="15">
      <c r="AC844" s="60"/>
    </row>
    <row r="845" ht="15">
      <c r="AC845" s="60"/>
    </row>
    <row r="846" ht="15">
      <c r="AC846" s="60"/>
    </row>
    <row r="847" ht="15">
      <c r="AC847" s="60"/>
    </row>
    <row r="848" ht="15">
      <c r="AC848" s="60"/>
    </row>
    <row r="849" ht="15">
      <c r="AC849" s="60"/>
    </row>
    <row r="850" ht="15">
      <c r="AC850" s="60"/>
    </row>
    <row r="851" ht="15">
      <c r="AC851" s="60"/>
    </row>
    <row r="852" ht="15">
      <c r="AC852" s="60"/>
    </row>
    <row r="853" ht="15">
      <c r="AC853" s="60"/>
    </row>
    <row r="854" ht="15">
      <c r="AC854" s="60"/>
    </row>
    <row r="855" ht="15">
      <c r="AC855" s="60"/>
    </row>
    <row r="856" ht="15">
      <c r="AC856" s="60"/>
    </row>
    <row r="857" ht="15">
      <c r="AC857" s="60"/>
    </row>
    <row r="858" ht="15">
      <c r="AC858" s="60"/>
    </row>
    <row r="859" ht="15">
      <c r="AC859" s="60"/>
    </row>
    <row r="860" ht="15">
      <c r="AC860" s="60"/>
    </row>
    <row r="861" ht="15">
      <c r="AC861" s="60"/>
    </row>
    <row r="862" ht="15">
      <c r="AC862" s="60"/>
    </row>
    <row r="863" ht="15">
      <c r="AC863" s="60"/>
    </row>
    <row r="864" ht="15">
      <c r="AC864" s="60"/>
    </row>
    <row r="865" ht="15">
      <c r="AC865" s="60"/>
    </row>
    <row r="866" ht="15">
      <c r="AC866" s="60"/>
    </row>
    <row r="867" ht="15">
      <c r="AC867" s="60"/>
    </row>
    <row r="868" ht="15">
      <c r="AC868" s="60"/>
    </row>
    <row r="869" ht="15">
      <c r="AC869" s="60"/>
    </row>
    <row r="870" ht="15">
      <c r="AC870" s="60"/>
    </row>
    <row r="871" ht="15">
      <c r="AC871" s="60"/>
    </row>
    <row r="872" ht="15">
      <c r="AC872" s="60"/>
    </row>
    <row r="873" ht="15">
      <c r="AC873" s="60"/>
    </row>
    <row r="874" ht="15">
      <c r="AC874" s="60"/>
    </row>
    <row r="875" ht="15">
      <c r="AC875" s="60"/>
    </row>
    <row r="876" ht="15">
      <c r="AC876" s="60"/>
    </row>
    <row r="877" ht="15">
      <c r="AC877" s="60"/>
    </row>
    <row r="878" ht="15">
      <c r="AC878" s="60"/>
    </row>
    <row r="879" ht="15">
      <c r="AC879" s="60"/>
    </row>
    <row r="880" ht="15">
      <c r="AC880" s="60"/>
    </row>
    <row r="881" ht="15">
      <c r="AC881" s="60"/>
    </row>
    <row r="882" ht="15">
      <c r="AC882" s="60"/>
    </row>
    <row r="883" ht="15">
      <c r="AC883" s="60"/>
    </row>
    <row r="884" ht="15">
      <c r="AC884" s="60"/>
    </row>
    <row r="885" ht="15">
      <c r="AC885" s="60"/>
    </row>
    <row r="886" ht="15">
      <c r="AC886" s="60"/>
    </row>
    <row r="887" ht="15">
      <c r="AC887" s="60"/>
    </row>
    <row r="888" ht="15">
      <c r="AC888" s="60"/>
    </row>
    <row r="889" ht="15">
      <c r="AC889" s="60"/>
    </row>
    <row r="890" ht="15">
      <c r="AC890" s="60"/>
    </row>
    <row r="891" ht="15">
      <c r="AC891" s="60"/>
    </row>
    <row r="892" ht="15">
      <c r="AC892" s="60"/>
    </row>
    <row r="893" ht="15">
      <c r="AC893" s="60"/>
    </row>
    <row r="894" ht="15">
      <c r="AC894" s="60"/>
    </row>
    <row r="895" ht="15">
      <c r="AC895" s="60"/>
    </row>
    <row r="896" ht="15">
      <c r="AC896" s="60"/>
    </row>
    <row r="897" ht="15">
      <c r="AC897" s="60"/>
    </row>
    <row r="898" ht="15">
      <c r="AC898" s="60"/>
    </row>
    <row r="899" ht="15">
      <c r="AC899" s="60"/>
    </row>
    <row r="900" ht="15">
      <c r="AC900" s="60"/>
    </row>
    <row r="901" ht="15">
      <c r="AC901" s="60"/>
    </row>
    <row r="902" ht="15">
      <c r="AC902" s="60"/>
    </row>
    <row r="903" ht="15">
      <c r="AC903" s="60"/>
    </row>
    <row r="904" ht="15">
      <c r="AC904" s="60"/>
    </row>
    <row r="905" ht="15">
      <c r="AC905" s="60"/>
    </row>
    <row r="906" ht="15">
      <c r="AC906" s="60"/>
    </row>
    <row r="907" ht="15">
      <c r="AC907" s="60"/>
    </row>
    <row r="908" ht="15">
      <c r="AC908" s="60"/>
    </row>
    <row r="909" ht="15">
      <c r="AC909" s="60"/>
    </row>
    <row r="910" ht="15">
      <c r="AC910" s="60"/>
    </row>
    <row r="911" ht="15">
      <c r="AC911" s="60"/>
    </row>
    <row r="912" ht="15">
      <c r="AC912" s="60"/>
    </row>
    <row r="913" ht="15">
      <c r="AC913" s="60"/>
    </row>
    <row r="914" ht="15">
      <c r="AC914" s="60"/>
    </row>
    <row r="915" ht="15">
      <c r="AC915" s="60"/>
    </row>
    <row r="916" ht="15">
      <c r="AC916" s="60"/>
    </row>
    <row r="917" ht="15">
      <c r="AC917" s="60"/>
    </row>
    <row r="918" ht="15">
      <c r="AC918" s="60"/>
    </row>
    <row r="919" ht="15">
      <c r="AC919" s="60"/>
    </row>
    <row r="920" ht="15">
      <c r="AC920" s="60"/>
    </row>
    <row r="921" ht="15">
      <c r="AC921" s="60"/>
    </row>
    <row r="922" ht="15">
      <c r="AC922" s="60"/>
    </row>
    <row r="923" ht="15">
      <c r="AC923" s="60"/>
    </row>
    <row r="924" ht="15">
      <c r="AC924" s="60"/>
    </row>
    <row r="925" ht="15">
      <c r="AC925" s="60"/>
    </row>
    <row r="926" ht="15">
      <c r="AC926" s="60"/>
    </row>
    <row r="927" ht="15">
      <c r="AC927" s="60"/>
    </row>
    <row r="928" ht="15">
      <c r="AC928" s="60"/>
    </row>
    <row r="929" ht="15">
      <c r="AC929" s="60"/>
    </row>
    <row r="930" ht="15">
      <c r="AC930" s="60"/>
    </row>
    <row r="931" ht="15">
      <c r="AC931" s="60"/>
    </row>
    <row r="932" ht="15">
      <c r="AC932" s="60"/>
    </row>
    <row r="933" ht="15">
      <c r="AC933" s="60"/>
    </row>
    <row r="934" ht="15">
      <c r="AC934" s="60"/>
    </row>
    <row r="935" ht="15">
      <c r="AC935" s="60"/>
    </row>
    <row r="936" ht="15">
      <c r="AC936" s="60"/>
    </row>
    <row r="937" ht="15">
      <c r="AC937" s="60"/>
    </row>
    <row r="938" ht="15">
      <c r="AC938" s="60"/>
    </row>
    <row r="939" ht="15">
      <c r="AC939" s="60"/>
    </row>
    <row r="940" ht="15">
      <c r="AC940" s="60"/>
    </row>
    <row r="941" ht="15">
      <c r="AC941" s="60"/>
    </row>
    <row r="942" ht="15">
      <c r="AC942" s="60"/>
    </row>
    <row r="943" ht="15">
      <c r="AC943" s="60"/>
    </row>
    <row r="944" ht="15">
      <c r="AC944" s="60"/>
    </row>
    <row r="945" ht="15">
      <c r="AC945" s="60"/>
    </row>
    <row r="946" ht="15">
      <c r="AC946" s="60"/>
    </row>
    <row r="947" ht="15">
      <c r="AC947" s="60"/>
    </row>
    <row r="948" ht="15">
      <c r="AC948" s="60"/>
    </row>
    <row r="949" ht="15">
      <c r="AC949" s="60"/>
    </row>
    <row r="950" ht="15">
      <c r="AC950" s="60"/>
    </row>
    <row r="951" ht="15">
      <c r="AC951" s="60"/>
    </row>
    <row r="952" ht="15">
      <c r="AC952" s="60"/>
    </row>
    <row r="953" ht="15">
      <c r="AC953" s="60"/>
    </row>
    <row r="954" ht="15">
      <c r="AC954" s="60"/>
    </row>
    <row r="955" ht="15">
      <c r="AC955" s="60"/>
    </row>
    <row r="956" ht="15">
      <c r="AC956" s="60"/>
    </row>
    <row r="957" ht="15">
      <c r="AC957" s="60"/>
    </row>
    <row r="958" ht="15">
      <c r="AC958" s="60"/>
    </row>
    <row r="959" ht="15">
      <c r="AC959" s="60"/>
    </row>
    <row r="960" ht="15">
      <c r="AC960" s="60"/>
    </row>
    <row r="961" ht="15">
      <c r="AC961" s="60"/>
    </row>
    <row r="962" ht="15">
      <c r="AC962" s="60"/>
    </row>
    <row r="963" ht="15">
      <c r="AC963" s="60"/>
    </row>
    <row r="964" ht="15">
      <c r="AC964" s="60"/>
    </row>
    <row r="965" ht="15">
      <c r="AC965" s="60"/>
    </row>
    <row r="966" ht="15">
      <c r="AC966" s="60"/>
    </row>
    <row r="967" ht="15">
      <c r="AC967" s="60"/>
    </row>
    <row r="968" ht="15">
      <c r="AC968" s="60"/>
    </row>
    <row r="969" ht="15">
      <c r="AC969" s="60"/>
    </row>
    <row r="970" ht="15">
      <c r="AC970" s="60"/>
    </row>
    <row r="971" ht="15">
      <c r="AC971" s="60"/>
    </row>
    <row r="972" ht="15">
      <c r="AC972" s="60"/>
    </row>
    <row r="973" ht="15">
      <c r="AC973" s="60"/>
    </row>
    <row r="974" ht="15">
      <c r="AC974" s="60"/>
    </row>
    <row r="975" ht="15">
      <c r="AC975" s="60"/>
    </row>
    <row r="976" ht="15">
      <c r="AC976" s="60"/>
    </row>
    <row r="977" ht="15">
      <c r="AC977" s="60"/>
    </row>
    <row r="978" ht="15">
      <c r="AC978" s="60"/>
    </row>
    <row r="979" ht="15">
      <c r="AC979" s="60"/>
    </row>
    <row r="980" ht="15">
      <c r="AC980" s="60"/>
    </row>
    <row r="981" ht="15">
      <c r="AC981" s="60"/>
    </row>
    <row r="982" ht="15">
      <c r="AC982" s="60"/>
    </row>
    <row r="983" ht="15">
      <c r="AC983" s="60"/>
    </row>
    <row r="984" ht="15">
      <c r="AC984" s="60"/>
    </row>
    <row r="985" ht="15">
      <c r="AC985" s="60"/>
    </row>
    <row r="986" ht="15">
      <c r="AC986" s="60"/>
    </row>
    <row r="987" ht="15">
      <c r="AC987" s="60"/>
    </row>
    <row r="988" ht="15">
      <c r="AC988" s="60"/>
    </row>
    <row r="989" ht="15">
      <c r="AC989" s="60"/>
    </row>
    <row r="990" ht="15">
      <c r="AC990" s="60"/>
    </row>
    <row r="991" ht="15">
      <c r="AC991" s="60"/>
    </row>
    <row r="992" ht="15">
      <c r="AC992" s="60"/>
    </row>
    <row r="993" ht="15">
      <c r="AC993" s="60"/>
    </row>
    <row r="994" ht="15">
      <c r="AC994" s="60"/>
    </row>
    <row r="995" ht="15">
      <c r="AC995" s="60"/>
    </row>
    <row r="996" ht="15">
      <c r="AC996" s="60"/>
    </row>
    <row r="997" ht="15">
      <c r="AC997" s="60"/>
    </row>
    <row r="998" ht="15">
      <c r="AC998" s="60"/>
    </row>
    <row r="999" ht="15">
      <c r="AC999" s="60"/>
    </row>
    <row r="1000" ht="15">
      <c r="AC1000" s="60"/>
    </row>
    <row r="1001" ht="15">
      <c r="AC1001" s="60"/>
    </row>
    <row r="1002" ht="15">
      <c r="AC1002" s="60"/>
    </row>
    <row r="1003" ht="15">
      <c r="AC1003" s="60"/>
    </row>
    <row r="1004" ht="15">
      <c r="AC1004" s="60"/>
    </row>
    <row r="1005" ht="15">
      <c r="AC1005" s="60"/>
    </row>
    <row r="1006" ht="15">
      <c r="AC1006" s="60"/>
    </row>
    <row r="1007" ht="15">
      <c r="AC1007" s="60"/>
    </row>
    <row r="1008" ht="15">
      <c r="AC1008" s="60"/>
    </row>
    <row r="1009" ht="15">
      <c r="AC1009" s="60"/>
    </row>
    <row r="1010" ht="15">
      <c r="AC1010" s="60"/>
    </row>
    <row r="1011" ht="15">
      <c r="AC1011" s="60"/>
    </row>
    <row r="1012" ht="15">
      <c r="AC1012" s="60"/>
    </row>
    <row r="1013" ht="15">
      <c r="AC1013" s="60"/>
    </row>
    <row r="1014" ht="15">
      <c r="AC1014" s="60"/>
    </row>
    <row r="1015" ht="15">
      <c r="AC1015" s="60"/>
    </row>
    <row r="1016" ht="15">
      <c r="AC1016" s="60"/>
    </row>
    <row r="1017" ht="15">
      <c r="AC1017" s="60"/>
    </row>
    <row r="1018" ht="15">
      <c r="AC1018" s="60"/>
    </row>
    <row r="1019" ht="15">
      <c r="AC1019" s="60"/>
    </row>
    <row r="1020" ht="15">
      <c r="AC1020" s="60"/>
    </row>
    <row r="1021" ht="15">
      <c r="AC1021" s="60"/>
    </row>
    <row r="1022" ht="15">
      <c r="AC1022" s="60"/>
    </row>
    <row r="1023" ht="15">
      <c r="AC1023" s="60"/>
    </row>
    <row r="1024" ht="15">
      <c r="AC1024" s="60"/>
    </row>
    <row r="1025" ht="15">
      <c r="AC1025" s="60"/>
    </row>
    <row r="1026" ht="15">
      <c r="AC1026" s="60"/>
    </row>
    <row r="1027" ht="15">
      <c r="AC1027" s="60"/>
    </row>
    <row r="1028" ht="15">
      <c r="AC1028" s="60"/>
    </row>
    <row r="1029" ht="15">
      <c r="AC1029" s="60"/>
    </row>
    <row r="1030" ht="15">
      <c r="AC1030" s="60"/>
    </row>
    <row r="1031" ht="15">
      <c r="AC1031" s="60"/>
    </row>
    <row r="1032" ht="15">
      <c r="AC1032" s="60"/>
    </row>
    <row r="1033" ht="15">
      <c r="AC1033" s="60"/>
    </row>
    <row r="1034" ht="15">
      <c r="AC1034" s="60"/>
    </row>
    <row r="1035" ht="15">
      <c r="AC1035" s="60"/>
    </row>
    <row r="1036" ht="15">
      <c r="AC1036" s="60"/>
    </row>
    <row r="1037" ht="15">
      <c r="AC1037" s="60"/>
    </row>
    <row r="1038" ht="15">
      <c r="AC1038" s="60"/>
    </row>
    <row r="1039" ht="15">
      <c r="AC1039" s="60"/>
    </row>
    <row r="1040" ht="15">
      <c r="AC1040" s="60"/>
    </row>
    <row r="1041" ht="15">
      <c r="AC1041" s="60"/>
    </row>
    <row r="1042" ht="15">
      <c r="AC1042" s="60"/>
    </row>
    <row r="1043" ht="15">
      <c r="AC1043" s="60"/>
    </row>
    <row r="1044" ht="15">
      <c r="AC1044" s="60"/>
    </row>
    <row r="1045" ht="15">
      <c r="AC1045" s="60"/>
    </row>
    <row r="1046" ht="15">
      <c r="AC1046" s="60"/>
    </row>
    <row r="1047" ht="15">
      <c r="AC1047" s="60"/>
    </row>
    <row r="1048" ht="15">
      <c r="AC1048" s="60"/>
    </row>
    <row r="1049" ht="15">
      <c r="AC1049" s="60"/>
    </row>
    <row r="1050" ht="15">
      <c r="AC1050" s="60"/>
    </row>
    <row r="1051" ht="15">
      <c r="AC1051" s="60"/>
    </row>
    <row r="1052" ht="15">
      <c r="AC1052" s="60"/>
    </row>
    <row r="1053" ht="15">
      <c r="AC1053" s="60"/>
    </row>
    <row r="1054" ht="15">
      <c r="AC1054" s="60"/>
    </row>
    <row r="1055" ht="15">
      <c r="AC1055" s="60"/>
    </row>
    <row r="1056" ht="15">
      <c r="AC1056" s="60"/>
    </row>
    <row r="1057" ht="15">
      <c r="AC1057" s="60"/>
    </row>
    <row r="1058" ht="15">
      <c r="AC1058" s="60"/>
    </row>
    <row r="1059" ht="15">
      <c r="AC1059" s="60"/>
    </row>
    <row r="1060" ht="15">
      <c r="AC1060" s="60"/>
    </row>
    <row r="1061" ht="15">
      <c r="AC1061" s="60"/>
    </row>
    <row r="1062" ht="15">
      <c r="AC1062" s="60"/>
    </row>
    <row r="1063" ht="15">
      <c r="AC1063" s="60"/>
    </row>
    <row r="1064" ht="15">
      <c r="AC1064" s="60"/>
    </row>
    <row r="1065" ht="15">
      <c r="AC1065" s="60"/>
    </row>
    <row r="1066" ht="15">
      <c r="AC1066" s="60"/>
    </row>
    <row r="1067" ht="15">
      <c r="AC1067" s="60"/>
    </row>
    <row r="1068" ht="15">
      <c r="AC1068" s="60"/>
    </row>
    <row r="1069" ht="15">
      <c r="AC1069" s="60"/>
    </row>
    <row r="1070" ht="15">
      <c r="AC1070" s="60"/>
    </row>
    <row r="1071" ht="15">
      <c r="AC1071" s="60"/>
    </row>
    <row r="1072" ht="15">
      <c r="AC1072" s="60"/>
    </row>
    <row r="1073" ht="15">
      <c r="AC1073" s="60"/>
    </row>
    <row r="1074" ht="15">
      <c r="AC1074" s="60"/>
    </row>
    <row r="1075" ht="15">
      <c r="AC1075" s="60"/>
    </row>
    <row r="1076" ht="15">
      <c r="AC1076" s="60"/>
    </row>
    <row r="1077" ht="15">
      <c r="AC1077" s="60"/>
    </row>
    <row r="1078" ht="15">
      <c r="AC1078" s="60"/>
    </row>
    <row r="1079" ht="15">
      <c r="AC1079" s="60"/>
    </row>
    <row r="1080" ht="15">
      <c r="AC1080" s="60"/>
    </row>
    <row r="1081" ht="15">
      <c r="AC1081" s="60"/>
    </row>
    <row r="1082" ht="15">
      <c r="AC1082" s="60"/>
    </row>
    <row r="1083" ht="15">
      <c r="AC1083" s="60"/>
    </row>
    <row r="1084" ht="15">
      <c r="AC1084" s="60"/>
    </row>
    <row r="1085" ht="15">
      <c r="AC1085" s="60"/>
    </row>
    <row r="1086" ht="15">
      <c r="AC1086" s="60"/>
    </row>
    <row r="1087" ht="15">
      <c r="AC1087" s="60"/>
    </row>
    <row r="1088" ht="15">
      <c r="AC1088" s="60"/>
    </row>
    <row r="1089" ht="15">
      <c r="AC1089" s="60"/>
    </row>
    <row r="1090" ht="15">
      <c r="AC1090" s="60"/>
    </row>
    <row r="1091" ht="15">
      <c r="AC1091" s="60"/>
    </row>
    <row r="1092" ht="15">
      <c r="AC1092" s="60"/>
    </row>
    <row r="1093" ht="15">
      <c r="AC1093" s="60"/>
    </row>
    <row r="1094" ht="15">
      <c r="AC1094" s="60"/>
    </row>
    <row r="1095" ht="15">
      <c r="AC1095" s="60"/>
    </row>
    <row r="1096" ht="15">
      <c r="AC1096" s="60"/>
    </row>
    <row r="1097" ht="15">
      <c r="AC1097" s="60"/>
    </row>
    <row r="1098" ht="15">
      <c r="AC1098" s="60"/>
    </row>
    <row r="1099" ht="15">
      <c r="AC1099" s="60"/>
    </row>
    <row r="1100" ht="15">
      <c r="AC1100" s="60"/>
    </row>
    <row r="1101" ht="15">
      <c r="AC1101" s="60"/>
    </row>
    <row r="1102" ht="15">
      <c r="AC1102" s="60"/>
    </row>
    <row r="1103" ht="15">
      <c r="AC1103" s="60"/>
    </row>
    <row r="1104" ht="15">
      <c r="AC1104" s="60"/>
    </row>
    <row r="1105" ht="15">
      <c r="AC1105" s="60"/>
    </row>
    <row r="1106" ht="15">
      <c r="AC1106" s="60"/>
    </row>
    <row r="1107" ht="15">
      <c r="AC1107" s="60"/>
    </row>
    <row r="1108" ht="15">
      <c r="AC1108" s="60"/>
    </row>
    <row r="1109" ht="15">
      <c r="AC1109" s="60"/>
    </row>
    <row r="1110" ht="15">
      <c r="AC1110" s="60"/>
    </row>
    <row r="1111" ht="15">
      <c r="AC1111" s="60"/>
    </row>
    <row r="1112" ht="15">
      <c r="AC1112" s="60"/>
    </row>
    <row r="1113" ht="15">
      <c r="AC1113" s="60"/>
    </row>
    <row r="1114" ht="15">
      <c r="AC1114" s="60"/>
    </row>
    <row r="1115" ht="15">
      <c r="AC1115" s="60"/>
    </row>
    <row r="1116" ht="15">
      <c r="AC1116" s="60"/>
    </row>
    <row r="1117" ht="15">
      <c r="AC1117" s="60"/>
    </row>
    <row r="1118" ht="15">
      <c r="AC1118" s="60"/>
    </row>
    <row r="1119" ht="15">
      <c r="AC1119" s="60"/>
    </row>
    <row r="1120" ht="15">
      <c r="AC1120" s="60"/>
    </row>
    <row r="1121" ht="15">
      <c r="AC1121" s="60"/>
    </row>
    <row r="1122" ht="15">
      <c r="AC1122" s="60"/>
    </row>
    <row r="1123" ht="15">
      <c r="AC1123" s="60"/>
    </row>
    <row r="1124" ht="15">
      <c r="AC1124" s="60"/>
    </row>
    <row r="1125" ht="15">
      <c r="AC1125" s="60"/>
    </row>
    <row r="1126" ht="15">
      <c r="AC1126" s="60"/>
    </row>
    <row r="1127" ht="15">
      <c r="AC1127" s="60"/>
    </row>
    <row r="1128" ht="15">
      <c r="AC1128" s="60"/>
    </row>
    <row r="1129" ht="15">
      <c r="AC1129" s="60"/>
    </row>
    <row r="1130" ht="15">
      <c r="AC1130" s="60"/>
    </row>
    <row r="1131" ht="15">
      <c r="AC1131" s="60"/>
    </row>
    <row r="1132" ht="15">
      <c r="AC1132" s="60"/>
    </row>
    <row r="1133" ht="15">
      <c r="AC1133" s="60"/>
    </row>
    <row r="1134" ht="15">
      <c r="AC1134" s="60"/>
    </row>
    <row r="1135" ht="15">
      <c r="AC1135" s="60"/>
    </row>
    <row r="1136" ht="15">
      <c r="AC1136" s="60"/>
    </row>
    <row r="1137" ht="15">
      <c r="AC1137" s="60"/>
    </row>
    <row r="1138" ht="15">
      <c r="AC1138" s="60"/>
    </row>
    <row r="1139" ht="15">
      <c r="AC1139" s="60"/>
    </row>
    <row r="1140" ht="15">
      <c r="AC1140" s="60"/>
    </row>
    <row r="1141" ht="15">
      <c r="AC1141" s="60"/>
    </row>
    <row r="1142" ht="15">
      <c r="AC1142" s="60"/>
    </row>
    <row r="1143" ht="15">
      <c r="AC1143" s="60"/>
    </row>
    <row r="1144" ht="15">
      <c r="AC1144" s="60"/>
    </row>
    <row r="1145" ht="15">
      <c r="AC1145" s="60"/>
    </row>
    <row r="1146" ht="15">
      <c r="AC1146" s="60"/>
    </row>
    <row r="1147" ht="15">
      <c r="AC1147" s="60"/>
    </row>
    <row r="1148" ht="15">
      <c r="AC1148" s="60"/>
    </row>
    <row r="1149" ht="15">
      <c r="AC1149" s="60"/>
    </row>
    <row r="1150" ht="15">
      <c r="AC1150" s="60"/>
    </row>
    <row r="1151" ht="15">
      <c r="AC1151" s="60"/>
    </row>
    <row r="1152" ht="15">
      <c r="AC1152" s="60"/>
    </row>
    <row r="1153" ht="15">
      <c r="AC1153" s="60"/>
    </row>
    <row r="1154" ht="15">
      <c r="AC1154" s="60"/>
    </row>
    <row r="1155" ht="15">
      <c r="AC1155" s="60"/>
    </row>
    <row r="1156" ht="15">
      <c r="AC1156" s="60"/>
    </row>
    <row r="1157" ht="15">
      <c r="AC1157" s="60"/>
    </row>
    <row r="1158" ht="15">
      <c r="AC1158" s="60"/>
    </row>
    <row r="1159" ht="15">
      <c r="AC1159" s="60"/>
    </row>
    <row r="1160" ht="15">
      <c r="AC1160" s="60"/>
    </row>
    <row r="1161" ht="15">
      <c r="AC1161" s="60"/>
    </row>
    <row r="1162" ht="15">
      <c r="AC1162" s="60"/>
    </row>
    <row r="1163" ht="15">
      <c r="AC1163" s="60"/>
    </row>
    <row r="1164" ht="15">
      <c r="AC1164" s="60"/>
    </row>
    <row r="1165" ht="15">
      <c r="AC1165" s="60"/>
    </row>
    <row r="1166" ht="15">
      <c r="AC1166" s="60"/>
    </row>
    <row r="1167" ht="15">
      <c r="AC1167" s="60"/>
    </row>
    <row r="1168" ht="15">
      <c r="AC1168" s="60"/>
    </row>
    <row r="1169" ht="15">
      <c r="AC1169" s="60"/>
    </row>
    <row r="1170" ht="15">
      <c r="AC1170" s="60"/>
    </row>
    <row r="1171" ht="15">
      <c r="AC1171" s="60"/>
    </row>
    <row r="1172" ht="15">
      <c r="AC1172" s="60"/>
    </row>
    <row r="1173" ht="15">
      <c r="AC1173" s="60"/>
    </row>
    <row r="1174" ht="15">
      <c r="AC1174" s="60"/>
    </row>
    <row r="1175" ht="15">
      <c r="AC1175" s="60"/>
    </row>
    <row r="1176" ht="15">
      <c r="AC1176" s="60"/>
    </row>
    <row r="1177" ht="15">
      <c r="AC1177" s="60"/>
    </row>
    <row r="1178" ht="15">
      <c r="AC1178" s="60"/>
    </row>
    <row r="1179" ht="15">
      <c r="AC1179" s="60"/>
    </row>
    <row r="1180" ht="15">
      <c r="AC1180" s="60"/>
    </row>
    <row r="1181" ht="15">
      <c r="AC1181" s="60"/>
    </row>
    <row r="1182" ht="15">
      <c r="AC1182" s="60"/>
    </row>
    <row r="1183" ht="15">
      <c r="AC1183" s="60"/>
    </row>
    <row r="1184" ht="15">
      <c r="AC1184" s="60"/>
    </row>
    <row r="1185" ht="15">
      <c r="AC1185" s="60"/>
    </row>
    <row r="1186" ht="15">
      <c r="AC1186" s="60"/>
    </row>
    <row r="1187" ht="15">
      <c r="AC1187" s="60"/>
    </row>
    <row r="1188" ht="15">
      <c r="AC1188" s="60"/>
    </row>
    <row r="1189" ht="15">
      <c r="AC1189" s="60"/>
    </row>
    <row r="1190" ht="15">
      <c r="AC1190" s="60"/>
    </row>
    <row r="1191" ht="15">
      <c r="AC1191" s="60"/>
    </row>
    <row r="1192" ht="15">
      <c r="AC1192" s="60"/>
    </row>
    <row r="1193" ht="15">
      <c r="AC1193" s="60"/>
    </row>
    <row r="1194" ht="15">
      <c r="AC1194" s="60"/>
    </row>
    <row r="1195" ht="15">
      <c r="AC1195" s="60"/>
    </row>
    <row r="1196" ht="15">
      <c r="AC1196" s="60"/>
    </row>
    <row r="1197" ht="15">
      <c r="AC1197" s="60"/>
    </row>
    <row r="1198" ht="15">
      <c r="AC1198" s="60"/>
    </row>
    <row r="1199" ht="15">
      <c r="AC1199" s="60"/>
    </row>
    <row r="1200" ht="15">
      <c r="AC1200" s="60"/>
    </row>
    <row r="1201" ht="15">
      <c r="AC1201" s="60"/>
    </row>
    <row r="1202" ht="15">
      <c r="AC1202" s="60"/>
    </row>
    <row r="1203" ht="15">
      <c r="AC1203" s="60"/>
    </row>
    <row r="1204" ht="15">
      <c r="AC1204" s="60"/>
    </row>
    <row r="1205" ht="15">
      <c r="AC1205" s="60"/>
    </row>
    <row r="1206" ht="15">
      <c r="AC1206" s="60"/>
    </row>
    <row r="1207" ht="15">
      <c r="AC1207" s="60"/>
    </row>
    <row r="1208" ht="15">
      <c r="AC1208" s="60"/>
    </row>
    <row r="1209" ht="15">
      <c r="AC1209" s="60"/>
    </row>
    <row r="1210" ht="15">
      <c r="AC1210" s="60"/>
    </row>
    <row r="1211" ht="15">
      <c r="AC1211" s="60"/>
    </row>
    <row r="1212" ht="15">
      <c r="AC1212" s="60"/>
    </row>
    <row r="1213" ht="15">
      <c r="AC1213" s="60"/>
    </row>
    <row r="1214" ht="15">
      <c r="AC1214" s="60"/>
    </row>
    <row r="1215" ht="15">
      <c r="AC1215" s="60"/>
    </row>
    <row r="1216" ht="15">
      <c r="AC1216" s="60"/>
    </row>
    <row r="1217" ht="15">
      <c r="AC1217" s="60"/>
    </row>
    <row r="1218" ht="15">
      <c r="AC1218" s="60"/>
    </row>
    <row r="1219" ht="15">
      <c r="AC1219" s="60"/>
    </row>
    <row r="1220" ht="15">
      <c r="AC1220" s="60"/>
    </row>
    <row r="1221" ht="15">
      <c r="AC1221" s="60"/>
    </row>
    <row r="1222" ht="15">
      <c r="AC1222" s="60"/>
    </row>
    <row r="1223" ht="15">
      <c r="AC1223" s="60"/>
    </row>
    <row r="1224" ht="15">
      <c r="AC1224" s="60"/>
    </row>
    <row r="1225" ht="15">
      <c r="AC1225" s="60"/>
    </row>
    <row r="1226" ht="15">
      <c r="AC1226" s="60"/>
    </row>
    <row r="1227" ht="15">
      <c r="AC1227" s="60"/>
    </row>
    <row r="1228" ht="15">
      <c r="AC1228" s="60"/>
    </row>
    <row r="1229" ht="15">
      <c r="AC1229" s="60"/>
    </row>
    <row r="1230" ht="15">
      <c r="AC1230" s="60"/>
    </row>
    <row r="1231" ht="15">
      <c r="AC1231" s="60"/>
    </row>
    <row r="1232" ht="15">
      <c r="AC1232" s="60"/>
    </row>
    <row r="1233" ht="15">
      <c r="AC1233" s="60"/>
    </row>
    <row r="1234" ht="15">
      <c r="AC1234" s="60"/>
    </row>
    <row r="1235" ht="15">
      <c r="AC1235" s="60"/>
    </row>
    <row r="1236" ht="15">
      <c r="AC1236" s="60"/>
    </row>
    <row r="1237" ht="15">
      <c r="AC1237" s="60"/>
    </row>
    <row r="1238" ht="15">
      <c r="AC1238" s="60"/>
    </row>
    <row r="1239" ht="15">
      <c r="AC1239" s="60"/>
    </row>
    <row r="1240" ht="15">
      <c r="AC1240" s="60"/>
    </row>
    <row r="1241" ht="15">
      <c r="AC1241" s="60"/>
    </row>
    <row r="1242" ht="15">
      <c r="AC1242" s="60"/>
    </row>
    <row r="1243" ht="15">
      <c r="AC1243" s="60"/>
    </row>
    <row r="1244" ht="15">
      <c r="AC1244" s="60"/>
    </row>
    <row r="1245" ht="15">
      <c r="AC1245" s="60"/>
    </row>
    <row r="1246" ht="15">
      <c r="AC1246" s="60"/>
    </row>
    <row r="1247" ht="15">
      <c r="AC1247" s="60"/>
    </row>
    <row r="1248" ht="15">
      <c r="AC1248" s="60"/>
    </row>
    <row r="1249" ht="15">
      <c r="AC1249" s="60"/>
    </row>
    <row r="1250" ht="15">
      <c r="AC1250" s="60"/>
    </row>
    <row r="1251" ht="15">
      <c r="AC1251" s="60"/>
    </row>
    <row r="1252" ht="15">
      <c r="AC1252" s="60"/>
    </row>
    <row r="1253" ht="15">
      <c r="AC1253" s="60"/>
    </row>
    <row r="1254" ht="15">
      <c r="AC1254" s="60"/>
    </row>
    <row r="1255" ht="15">
      <c r="AC1255" s="60"/>
    </row>
    <row r="1256" ht="15">
      <c r="AC1256" s="60"/>
    </row>
    <row r="1257" ht="15">
      <c r="AC1257" s="60"/>
    </row>
    <row r="1258" ht="15">
      <c r="AC1258" s="60"/>
    </row>
    <row r="1259" ht="15">
      <c r="AC1259" s="60"/>
    </row>
    <row r="1260" ht="15">
      <c r="AC1260" s="60"/>
    </row>
    <row r="1261" ht="15">
      <c r="AC1261" s="60"/>
    </row>
    <row r="1262" ht="15">
      <c r="AC1262" s="60"/>
    </row>
    <row r="1263" ht="15">
      <c r="AC1263" s="60"/>
    </row>
    <row r="1264" ht="15">
      <c r="AC1264" s="60"/>
    </row>
    <row r="1265" ht="15">
      <c r="AC1265" s="60"/>
    </row>
    <row r="1266" ht="15">
      <c r="AC1266" s="60"/>
    </row>
    <row r="1267" ht="15">
      <c r="AC1267" s="60"/>
    </row>
    <row r="1268" ht="15">
      <c r="AC1268" s="60"/>
    </row>
    <row r="1269" ht="15">
      <c r="AC1269" s="60"/>
    </row>
    <row r="1270" ht="15">
      <c r="AC1270" s="60"/>
    </row>
    <row r="1271" ht="15">
      <c r="AC1271" s="60"/>
    </row>
    <row r="1272" ht="15">
      <c r="AC1272" s="60"/>
    </row>
    <row r="1273" ht="15">
      <c r="AC1273" s="60"/>
    </row>
    <row r="1274" ht="15">
      <c r="AC1274" s="60"/>
    </row>
    <row r="1275" ht="15">
      <c r="AC1275" s="60"/>
    </row>
    <row r="1276" ht="15">
      <c r="AC1276" s="60"/>
    </row>
    <row r="1277" ht="15">
      <c r="AC1277" s="60"/>
    </row>
    <row r="1278" ht="15">
      <c r="AC1278" s="60"/>
    </row>
    <row r="1279" ht="15">
      <c r="AC1279" s="60"/>
    </row>
    <row r="1280" ht="15">
      <c r="AC1280" s="60"/>
    </row>
    <row r="1281" ht="15">
      <c r="AC1281" s="60"/>
    </row>
    <row r="1282" ht="15">
      <c r="AC1282" s="60"/>
    </row>
    <row r="1283" ht="15">
      <c r="AC1283" s="60"/>
    </row>
    <row r="1284" ht="15">
      <c r="AC1284" s="60"/>
    </row>
    <row r="1285" ht="15">
      <c r="AC1285" s="60"/>
    </row>
    <row r="1286" ht="15">
      <c r="AC1286" s="60"/>
    </row>
    <row r="1287" ht="15">
      <c r="AC1287" s="60"/>
    </row>
    <row r="1288" ht="15">
      <c r="AC1288" s="60"/>
    </row>
    <row r="1289" ht="15">
      <c r="AC1289" s="60"/>
    </row>
    <row r="1290" ht="15">
      <c r="AC1290" s="60"/>
    </row>
    <row r="1291" ht="15">
      <c r="AC1291" s="60"/>
    </row>
    <row r="1292" ht="15">
      <c r="AC1292" s="60"/>
    </row>
    <row r="1293" ht="15">
      <c r="AC1293" s="60"/>
    </row>
    <row r="1294" ht="15">
      <c r="AC1294" s="60"/>
    </row>
    <row r="1295" ht="15">
      <c r="AC1295" s="60"/>
    </row>
    <row r="1296" ht="15">
      <c r="AC1296" s="60"/>
    </row>
    <row r="1297" ht="15">
      <c r="AC1297" s="60"/>
    </row>
    <row r="1298" ht="15">
      <c r="AC1298" s="60"/>
    </row>
    <row r="1299" ht="15">
      <c r="AC1299" s="60"/>
    </row>
    <row r="1300" ht="15">
      <c r="AC1300" s="60"/>
    </row>
    <row r="1301" ht="15">
      <c r="AC1301" s="60"/>
    </row>
    <row r="1302" ht="15">
      <c r="AC1302" s="60"/>
    </row>
    <row r="1303" ht="15">
      <c r="AC1303" s="60"/>
    </row>
    <row r="1304" ht="15">
      <c r="AC1304" s="60"/>
    </row>
    <row r="1305" ht="15">
      <c r="AC1305" s="60"/>
    </row>
    <row r="1306" ht="15">
      <c r="AC1306" s="60"/>
    </row>
    <row r="1307" ht="15">
      <c r="AC1307" s="60"/>
    </row>
    <row r="1308" ht="15">
      <c r="AC1308" s="60"/>
    </row>
    <row r="1309" ht="15">
      <c r="AC1309" s="60"/>
    </row>
    <row r="1310" ht="15">
      <c r="AC1310" s="60"/>
    </row>
    <row r="1311" ht="15">
      <c r="AC1311" s="60"/>
    </row>
    <row r="1312" ht="15">
      <c r="AC1312" s="60"/>
    </row>
    <row r="1313" ht="15">
      <c r="AC1313" s="60"/>
    </row>
    <row r="1314" ht="15">
      <c r="AC1314" s="60"/>
    </row>
    <row r="1315" ht="15">
      <c r="AC1315" s="60"/>
    </row>
    <row r="1316" ht="15">
      <c r="AC1316" s="60"/>
    </row>
    <row r="1317" ht="15">
      <c r="AC1317" s="60"/>
    </row>
    <row r="1318" ht="15">
      <c r="AC1318" s="60"/>
    </row>
    <row r="1319" ht="15">
      <c r="AC1319" s="60"/>
    </row>
    <row r="1320" ht="15">
      <c r="AC1320" s="60"/>
    </row>
    <row r="1321" ht="15">
      <c r="AC1321" s="60"/>
    </row>
    <row r="1322" ht="15">
      <c r="AC1322" s="60"/>
    </row>
    <row r="1323" ht="15">
      <c r="AC1323" s="60"/>
    </row>
    <row r="1324" ht="15">
      <c r="AC1324" s="60"/>
    </row>
    <row r="1325" ht="15">
      <c r="AC1325" s="60"/>
    </row>
    <row r="1326" ht="15">
      <c r="AC1326" s="60"/>
    </row>
    <row r="1327" ht="15">
      <c r="AC1327" s="60"/>
    </row>
    <row r="1328" ht="15">
      <c r="AC1328" s="60"/>
    </row>
    <row r="1329" ht="15">
      <c r="AC1329" s="60"/>
    </row>
    <row r="1330" ht="15">
      <c r="AC1330" s="60"/>
    </row>
    <row r="1331" ht="15">
      <c r="AC1331" s="60"/>
    </row>
    <row r="1332" ht="15">
      <c r="AC1332" s="60"/>
    </row>
    <row r="1333" ht="15">
      <c r="AC1333" s="60"/>
    </row>
    <row r="1334" ht="15">
      <c r="AC1334" s="60"/>
    </row>
    <row r="1335" ht="15">
      <c r="AC1335" s="60"/>
    </row>
    <row r="1336" ht="15">
      <c r="AC1336" s="60"/>
    </row>
    <row r="1337" ht="15">
      <c r="AC1337" s="60"/>
    </row>
    <row r="1338" ht="15">
      <c r="AC1338" s="60"/>
    </row>
    <row r="1339" ht="15">
      <c r="AC1339" s="60"/>
    </row>
    <row r="1340" ht="15">
      <c r="AC1340" s="60"/>
    </row>
    <row r="1341" ht="15">
      <c r="AC1341" s="60"/>
    </row>
    <row r="1342" ht="15">
      <c r="AC1342" s="60"/>
    </row>
    <row r="1343" ht="15">
      <c r="AC1343" s="60"/>
    </row>
    <row r="1344" ht="15">
      <c r="AC1344" s="60"/>
    </row>
    <row r="1345" ht="15">
      <c r="AC1345" s="60"/>
    </row>
    <row r="1346" ht="15">
      <c r="AC1346" s="60"/>
    </row>
    <row r="1347" ht="15">
      <c r="AC1347" s="60"/>
    </row>
    <row r="1348" ht="15">
      <c r="AC1348" s="60"/>
    </row>
    <row r="1349" ht="15">
      <c r="AC1349" s="60"/>
    </row>
    <row r="1350" ht="15">
      <c r="AC1350" s="60"/>
    </row>
    <row r="1351" ht="15">
      <c r="AC1351" s="60"/>
    </row>
    <row r="1352" ht="15">
      <c r="AC1352" s="60"/>
    </row>
    <row r="1353" ht="15">
      <c r="AC1353" s="60"/>
    </row>
    <row r="1354" ht="15">
      <c r="AC1354" s="60"/>
    </row>
    <row r="1355" ht="15">
      <c r="AC1355" s="60"/>
    </row>
    <row r="1356" ht="15">
      <c r="AC1356" s="60"/>
    </row>
    <row r="1357" ht="15">
      <c r="AC1357" s="60"/>
    </row>
    <row r="1358" ht="15">
      <c r="AC1358" s="60"/>
    </row>
    <row r="1359" ht="15">
      <c r="AC1359" s="60"/>
    </row>
    <row r="1360" ht="15">
      <c r="AC1360" s="60"/>
    </row>
    <row r="1361" ht="15">
      <c r="AC1361" s="60"/>
    </row>
    <row r="1362" ht="15">
      <c r="AC1362" s="60"/>
    </row>
    <row r="1363" ht="15">
      <c r="AC1363" s="60"/>
    </row>
    <row r="1364" ht="15">
      <c r="AC1364" s="60"/>
    </row>
    <row r="1365" ht="15">
      <c r="AC1365" s="60"/>
    </row>
    <row r="1366" ht="15">
      <c r="AC1366" s="60"/>
    </row>
    <row r="1367" ht="15">
      <c r="AC1367" s="60"/>
    </row>
    <row r="1368" ht="15">
      <c r="AC1368" s="60"/>
    </row>
    <row r="1369" ht="15">
      <c r="AC1369" s="60"/>
    </row>
    <row r="1370" ht="15">
      <c r="AC1370" s="60"/>
    </row>
    <row r="1371" ht="15">
      <c r="AC1371" s="60"/>
    </row>
    <row r="1372" ht="15">
      <c r="AC1372" s="60"/>
    </row>
    <row r="1373" ht="15">
      <c r="AC1373" s="60"/>
    </row>
    <row r="1374" ht="15">
      <c r="AC1374" s="60"/>
    </row>
    <row r="1375" ht="15">
      <c r="AC1375" s="60"/>
    </row>
    <row r="1376" ht="15">
      <c r="AC1376" s="60"/>
    </row>
    <row r="1377" ht="15">
      <c r="AC1377" s="60"/>
    </row>
    <row r="1378" ht="15">
      <c r="AC1378" s="60"/>
    </row>
    <row r="1379" ht="15">
      <c r="AC1379" s="60"/>
    </row>
    <row r="1380" ht="15">
      <c r="AC1380" s="60"/>
    </row>
    <row r="1381" ht="15">
      <c r="AC1381" s="60"/>
    </row>
    <row r="1382" ht="15">
      <c r="AC1382" s="60"/>
    </row>
    <row r="1383" ht="15">
      <c r="AC1383" s="60"/>
    </row>
    <row r="1384" ht="15">
      <c r="AC1384" s="60"/>
    </row>
    <row r="1385" ht="15">
      <c r="AC1385" s="60"/>
    </row>
    <row r="1386" ht="15">
      <c r="AC1386" s="60"/>
    </row>
    <row r="1387" ht="15">
      <c r="AC1387" s="60"/>
    </row>
    <row r="1388" ht="15">
      <c r="AC1388" s="60"/>
    </row>
    <row r="1389" ht="15">
      <c r="AC1389" s="60"/>
    </row>
    <row r="1390" ht="15">
      <c r="AC1390" s="60"/>
    </row>
    <row r="1391" ht="15">
      <c r="AC1391" s="60"/>
    </row>
    <row r="1392" ht="15">
      <c r="AC1392" s="60"/>
    </row>
    <row r="1393" ht="15">
      <c r="AC1393" s="60"/>
    </row>
    <row r="1394" ht="15">
      <c r="AC1394" s="60"/>
    </row>
    <row r="1395" ht="15">
      <c r="AC1395" s="60"/>
    </row>
    <row r="1396" ht="15">
      <c r="AC1396" s="60"/>
    </row>
    <row r="1397" ht="15">
      <c r="AC1397" s="60"/>
    </row>
    <row r="1398" ht="15">
      <c r="AC1398" s="60"/>
    </row>
    <row r="1399" ht="15">
      <c r="AC1399" s="60"/>
    </row>
    <row r="1400" ht="15">
      <c r="AC1400" s="60"/>
    </row>
    <row r="1401" ht="15">
      <c r="AC1401" s="60"/>
    </row>
    <row r="1402" ht="15">
      <c r="AC1402" s="60"/>
    </row>
    <row r="1403" ht="15">
      <c r="AC1403" s="60"/>
    </row>
    <row r="1404" ht="15">
      <c r="AC1404" s="60"/>
    </row>
    <row r="1405" ht="15">
      <c r="AC1405" s="60"/>
    </row>
    <row r="1406" ht="15">
      <c r="AC1406" s="60"/>
    </row>
    <row r="1407" ht="15">
      <c r="AC1407" s="60"/>
    </row>
    <row r="1408" ht="15">
      <c r="AC1408" s="60"/>
    </row>
    <row r="1409" ht="15">
      <c r="AC1409" s="60"/>
    </row>
    <row r="1410" ht="15">
      <c r="AC1410" s="60"/>
    </row>
    <row r="1411" ht="15">
      <c r="AC1411" s="60"/>
    </row>
    <row r="1412" ht="15">
      <c r="AC1412" s="60"/>
    </row>
    <row r="1413" ht="15">
      <c r="AC1413" s="60"/>
    </row>
    <row r="1414" ht="15">
      <c r="AC1414" s="60"/>
    </row>
    <row r="1415" ht="15">
      <c r="AC1415" s="60"/>
    </row>
    <row r="1416" ht="15">
      <c r="AC1416" s="60"/>
    </row>
    <row r="1417" ht="15">
      <c r="AC1417" s="60"/>
    </row>
    <row r="1418" ht="15">
      <c r="AC1418" s="60"/>
    </row>
    <row r="1419" ht="15">
      <c r="AC1419" s="60"/>
    </row>
    <row r="1420" ht="15">
      <c r="AC1420" s="60"/>
    </row>
    <row r="1421" ht="15">
      <c r="AC1421" s="60"/>
    </row>
    <row r="1422" ht="15">
      <c r="AC1422" s="60"/>
    </row>
    <row r="1423" ht="15">
      <c r="AC1423" s="60"/>
    </row>
    <row r="1424" ht="15">
      <c r="AC1424" s="60"/>
    </row>
    <row r="1425" ht="15">
      <c r="AC1425" s="60"/>
    </row>
    <row r="1426" ht="15">
      <c r="AC1426" s="60"/>
    </row>
    <row r="1427" ht="15">
      <c r="AC1427" s="60"/>
    </row>
    <row r="1428" ht="15">
      <c r="AC1428" s="60"/>
    </row>
    <row r="1429" ht="15">
      <c r="AC1429" s="60"/>
    </row>
    <row r="1430" ht="15">
      <c r="AC1430" s="60"/>
    </row>
    <row r="1431" ht="15">
      <c r="AC1431" s="60"/>
    </row>
    <row r="1432" ht="15">
      <c r="AC1432" s="60"/>
    </row>
    <row r="1433" ht="15">
      <c r="AC1433" s="60"/>
    </row>
    <row r="1434" ht="15">
      <c r="AC1434" s="60"/>
    </row>
    <row r="1435" ht="15">
      <c r="AC1435" s="60"/>
    </row>
    <row r="1436" ht="15">
      <c r="AC1436" s="60"/>
    </row>
    <row r="1437" ht="15">
      <c r="AC1437" s="60"/>
    </row>
    <row r="1438" ht="15">
      <c r="AC1438" s="60"/>
    </row>
    <row r="1439" ht="15">
      <c r="AC1439" s="60"/>
    </row>
    <row r="1440" ht="15">
      <c r="AC1440" s="60"/>
    </row>
    <row r="1441" ht="15">
      <c r="AC1441" s="60"/>
    </row>
    <row r="1442" ht="15">
      <c r="AC1442" s="60"/>
    </row>
    <row r="1443" ht="15">
      <c r="AC1443" s="60"/>
    </row>
    <row r="1444" ht="15">
      <c r="AC1444" s="60"/>
    </row>
    <row r="1445" ht="15">
      <c r="AC1445" s="60"/>
    </row>
    <row r="1446" ht="15">
      <c r="AC1446" s="60"/>
    </row>
    <row r="1447" ht="15">
      <c r="AC1447" s="60"/>
    </row>
    <row r="1448" ht="15">
      <c r="AC1448" s="60"/>
    </row>
    <row r="1449" ht="15">
      <c r="AC1449" s="60"/>
    </row>
    <row r="1450" ht="15">
      <c r="AC1450" s="60"/>
    </row>
    <row r="1451" ht="15">
      <c r="AC1451" s="60"/>
    </row>
    <row r="1452" ht="15">
      <c r="AC1452" s="60"/>
    </row>
    <row r="1453" ht="15">
      <c r="AC1453" s="60"/>
    </row>
    <row r="1454" ht="15">
      <c r="AC1454" s="60"/>
    </row>
    <row r="1455" ht="15">
      <c r="AC1455" s="60"/>
    </row>
    <row r="1456" ht="15">
      <c r="AC1456" s="60"/>
    </row>
    <row r="1457" ht="15">
      <c r="AC1457" s="60"/>
    </row>
    <row r="1458" ht="15">
      <c r="AC1458" s="60"/>
    </row>
    <row r="1459" ht="15">
      <c r="AC1459" s="60"/>
    </row>
    <row r="1460" ht="15">
      <c r="AC1460" s="60"/>
    </row>
    <row r="1461" ht="15">
      <c r="AC1461" s="60"/>
    </row>
    <row r="1462" ht="15">
      <c r="AC1462" s="60"/>
    </row>
    <row r="1463" ht="15">
      <c r="AC1463" s="60"/>
    </row>
    <row r="1464" ht="15">
      <c r="AC1464" s="60"/>
    </row>
    <row r="1465" ht="15">
      <c r="AC1465" s="60"/>
    </row>
    <row r="1466" ht="15">
      <c r="AC1466" s="60"/>
    </row>
    <row r="1467" ht="15">
      <c r="AC1467" s="60"/>
    </row>
    <row r="1468" ht="15">
      <c r="AC1468" s="60"/>
    </row>
    <row r="1469" ht="15">
      <c r="AC1469" s="60"/>
    </row>
    <row r="1470" ht="15">
      <c r="AC1470" s="60"/>
    </row>
    <row r="1471" ht="15">
      <c r="AC1471" s="60"/>
    </row>
    <row r="1472" ht="15">
      <c r="AC1472" s="60"/>
    </row>
    <row r="1473" ht="15">
      <c r="AC1473" s="60"/>
    </row>
    <row r="1474" ht="15">
      <c r="AC1474" s="60"/>
    </row>
    <row r="1475" ht="15">
      <c r="AC1475" s="60"/>
    </row>
    <row r="1476" ht="15">
      <c r="AC1476" s="60"/>
    </row>
    <row r="1477" ht="15">
      <c r="AC1477" s="60"/>
    </row>
    <row r="1478" ht="15">
      <c r="AC1478" s="60"/>
    </row>
    <row r="1479" ht="15">
      <c r="AC1479" s="60"/>
    </row>
    <row r="1480" ht="15">
      <c r="AC1480" s="60"/>
    </row>
    <row r="1481" ht="15">
      <c r="AC1481" s="60"/>
    </row>
    <row r="1482" ht="15">
      <c r="AC1482" s="60"/>
    </row>
    <row r="1483" ht="15">
      <c r="AC1483" s="60"/>
    </row>
    <row r="1484" ht="15">
      <c r="AC1484" s="60"/>
    </row>
    <row r="1485" ht="15">
      <c r="AC1485" s="60"/>
    </row>
    <row r="1486" ht="15">
      <c r="AC1486" s="60"/>
    </row>
    <row r="1487" ht="15">
      <c r="AC1487" s="60"/>
    </row>
    <row r="1488" ht="15">
      <c r="AC1488" s="60"/>
    </row>
    <row r="1489" ht="15">
      <c r="AC1489" s="60"/>
    </row>
    <row r="1490" ht="15">
      <c r="AC1490" s="60"/>
    </row>
    <row r="1491" ht="15">
      <c r="AC1491" s="60"/>
    </row>
    <row r="1492" ht="15">
      <c r="AC1492" s="60"/>
    </row>
    <row r="1493" ht="15">
      <c r="AC1493" s="60"/>
    </row>
    <row r="1494" ht="15">
      <c r="AC1494" s="60"/>
    </row>
    <row r="1495" ht="15">
      <c r="AC1495" s="60"/>
    </row>
    <row r="1496" ht="15">
      <c r="AC1496" s="60"/>
    </row>
    <row r="1497" ht="15">
      <c r="AC1497" s="60"/>
    </row>
    <row r="1498" ht="15">
      <c r="AC1498" s="60"/>
    </row>
    <row r="1499" ht="15">
      <c r="AC1499" s="60"/>
    </row>
    <row r="1500" ht="15">
      <c r="AC1500" s="60"/>
    </row>
    <row r="1501" ht="15">
      <c r="AC1501" s="60"/>
    </row>
    <row r="1502" ht="15">
      <c r="AC1502" s="60"/>
    </row>
    <row r="1503" ht="15">
      <c r="AC1503" s="60"/>
    </row>
    <row r="1504" ht="15">
      <c r="AC1504" s="60"/>
    </row>
    <row r="1505" ht="15">
      <c r="AC1505" s="60"/>
    </row>
    <row r="1506" ht="15">
      <c r="AC1506" s="60"/>
    </row>
    <row r="1507" ht="15">
      <c r="AC1507" s="60"/>
    </row>
    <row r="1508" ht="15">
      <c r="AC1508" s="60"/>
    </row>
    <row r="1509" ht="15">
      <c r="AC1509" s="60"/>
    </row>
    <row r="1510" ht="15">
      <c r="AC1510" s="60"/>
    </row>
    <row r="1511" ht="15">
      <c r="AC1511" s="60"/>
    </row>
    <row r="1512" ht="15">
      <c r="AC1512" s="60"/>
    </row>
    <row r="1513" ht="15">
      <c r="AC1513" s="60"/>
    </row>
    <row r="1514" ht="15">
      <c r="AC1514" s="60"/>
    </row>
    <row r="1515" ht="15">
      <c r="AC1515" s="60"/>
    </row>
    <row r="1516" ht="15">
      <c r="AC1516" s="60"/>
    </row>
    <row r="1517" ht="15">
      <c r="AC1517" s="60"/>
    </row>
    <row r="1518" ht="15">
      <c r="AC1518" s="60"/>
    </row>
    <row r="1519" ht="15">
      <c r="AC1519" s="60"/>
    </row>
    <row r="1520" ht="15">
      <c r="AC1520" s="60"/>
    </row>
    <row r="1521" ht="15">
      <c r="AC1521" s="60"/>
    </row>
    <row r="1522" ht="15">
      <c r="AC1522" s="60"/>
    </row>
    <row r="1523" ht="15">
      <c r="AC1523" s="60"/>
    </row>
    <row r="1524" ht="15">
      <c r="AC1524" s="60"/>
    </row>
    <row r="1525" ht="15">
      <c r="AC1525" s="60"/>
    </row>
    <row r="1526" ht="15">
      <c r="AC1526" s="60"/>
    </row>
    <row r="1527" ht="15">
      <c r="AC1527" s="60"/>
    </row>
    <row r="1528" ht="15">
      <c r="AC1528" s="60"/>
    </row>
    <row r="1529" ht="15">
      <c r="AC1529" s="60"/>
    </row>
    <row r="1530" ht="15">
      <c r="AC1530" s="60"/>
    </row>
    <row r="1531" ht="15">
      <c r="AC1531" s="60"/>
    </row>
    <row r="1532" ht="15">
      <c r="AC1532" s="60"/>
    </row>
    <row r="1533" ht="15">
      <c r="AC1533" s="60"/>
    </row>
    <row r="1534" ht="15">
      <c r="AC1534" s="60"/>
    </row>
    <row r="1535" ht="15">
      <c r="AC1535" s="60"/>
    </row>
    <row r="1536" ht="15">
      <c r="AC1536" s="60"/>
    </row>
    <row r="1537" ht="15">
      <c r="AC1537" s="60"/>
    </row>
    <row r="1538" ht="15">
      <c r="AC1538" s="60"/>
    </row>
    <row r="1539" ht="15">
      <c r="AC1539" s="60"/>
    </row>
    <row r="1540" ht="15">
      <c r="AC1540" s="60"/>
    </row>
    <row r="1541" ht="15">
      <c r="AC1541" s="60"/>
    </row>
    <row r="1542" ht="15">
      <c r="AC1542" s="60"/>
    </row>
    <row r="1543" ht="15">
      <c r="AC1543" s="60"/>
    </row>
    <row r="1544" ht="15">
      <c r="AC1544" s="60"/>
    </row>
    <row r="1545" ht="15">
      <c r="AC1545" s="60"/>
    </row>
    <row r="1546" ht="15">
      <c r="AC1546" s="60"/>
    </row>
    <row r="1547" ht="15">
      <c r="AC1547" s="60"/>
    </row>
    <row r="1548" ht="15">
      <c r="AC1548" s="60"/>
    </row>
    <row r="1549" ht="15">
      <c r="AC1549" s="60"/>
    </row>
    <row r="1550" ht="15">
      <c r="AC1550" s="60"/>
    </row>
    <row r="1551" ht="15">
      <c r="AC1551" s="60"/>
    </row>
    <row r="1552" ht="15">
      <c r="AC1552" s="60"/>
    </row>
    <row r="1553" ht="15">
      <c r="AC1553" s="60"/>
    </row>
    <row r="1554" ht="15">
      <c r="AC1554" s="60"/>
    </row>
    <row r="1555" ht="15">
      <c r="AC1555" s="60"/>
    </row>
    <row r="1556" ht="15">
      <c r="AC1556" s="60"/>
    </row>
    <row r="1557" ht="15">
      <c r="AC1557" s="60"/>
    </row>
    <row r="1558" ht="15">
      <c r="AC1558" s="60"/>
    </row>
    <row r="1559" ht="15">
      <c r="AC1559" s="60"/>
    </row>
    <row r="1560" ht="15">
      <c r="AC1560" s="60"/>
    </row>
    <row r="1561" ht="15">
      <c r="AC1561" s="60"/>
    </row>
    <row r="1562" ht="15">
      <c r="AC1562" s="60"/>
    </row>
    <row r="1563" ht="15">
      <c r="AC1563" s="60"/>
    </row>
    <row r="1564" ht="15">
      <c r="AC1564" s="60"/>
    </row>
    <row r="1565" ht="15">
      <c r="AC1565" s="60"/>
    </row>
    <row r="1566" ht="15">
      <c r="AC1566" s="60"/>
    </row>
    <row r="1567" ht="15">
      <c r="AC1567" s="60"/>
    </row>
    <row r="1568" ht="15">
      <c r="AC1568" s="60"/>
    </row>
    <row r="1569" ht="15">
      <c r="AC1569" s="60"/>
    </row>
    <row r="1570" ht="15">
      <c r="AC1570" s="60"/>
    </row>
    <row r="1571" ht="15">
      <c r="AC1571" s="60"/>
    </row>
    <row r="1572" ht="15">
      <c r="AC1572" s="60"/>
    </row>
    <row r="1573" ht="15">
      <c r="AC1573" s="60"/>
    </row>
    <row r="1574" ht="15">
      <c r="AC1574" s="60"/>
    </row>
    <row r="1575" ht="15">
      <c r="AC1575" s="60"/>
    </row>
    <row r="1576" ht="15">
      <c r="AC1576" s="60"/>
    </row>
    <row r="1577" ht="15">
      <c r="AC1577" s="60"/>
    </row>
    <row r="1578" ht="15">
      <c r="AC1578" s="60"/>
    </row>
    <row r="1579" ht="15">
      <c r="AC1579" s="60"/>
    </row>
    <row r="1580" ht="15">
      <c r="AC1580" s="60"/>
    </row>
    <row r="1581" ht="15">
      <c r="AC1581" s="60"/>
    </row>
    <row r="1582" ht="15">
      <c r="AC1582" s="60"/>
    </row>
    <row r="1583" ht="15">
      <c r="AC1583" s="60"/>
    </row>
    <row r="1584" ht="15">
      <c r="AC1584" s="60"/>
    </row>
    <row r="1585" ht="15">
      <c r="AC1585" s="60"/>
    </row>
    <row r="1586" ht="15">
      <c r="AC1586" s="60"/>
    </row>
    <row r="1587" ht="15">
      <c r="AC1587" s="60"/>
    </row>
    <row r="1588" ht="15">
      <c r="AC1588" s="60"/>
    </row>
    <row r="1589" ht="15">
      <c r="AC1589" s="60"/>
    </row>
    <row r="1590" ht="15">
      <c r="AC1590" s="60"/>
    </row>
    <row r="1591" ht="15">
      <c r="AC1591" s="60"/>
    </row>
    <row r="1592" ht="15">
      <c r="AC1592" s="60"/>
    </row>
    <row r="1593" ht="15">
      <c r="AC1593" s="60"/>
    </row>
    <row r="1594" ht="15">
      <c r="AC1594" s="60"/>
    </row>
    <row r="1595" ht="15">
      <c r="AC1595" s="60"/>
    </row>
    <row r="1596" ht="15">
      <c r="AC1596" s="60"/>
    </row>
    <row r="1597" ht="15">
      <c r="AC1597" s="60"/>
    </row>
    <row r="1598" ht="15">
      <c r="AC1598" s="60"/>
    </row>
    <row r="1599" ht="15">
      <c r="AC1599" s="60"/>
    </row>
    <row r="1600" ht="15">
      <c r="AC1600" s="60"/>
    </row>
    <row r="1601" ht="15">
      <c r="AC1601" s="60"/>
    </row>
    <row r="1602" ht="15">
      <c r="AC1602" s="60"/>
    </row>
    <row r="1603" ht="15">
      <c r="AC1603" s="60"/>
    </row>
    <row r="1604" ht="15">
      <c r="AC1604" s="60"/>
    </row>
    <row r="1605" ht="15">
      <c r="AC1605" s="60"/>
    </row>
    <row r="1606" ht="15">
      <c r="AC1606" s="60"/>
    </row>
    <row r="1607" ht="15">
      <c r="AC1607" s="60"/>
    </row>
    <row r="1608" ht="15">
      <c r="AC1608" s="60"/>
    </row>
    <row r="1609" ht="15">
      <c r="AC1609" s="60"/>
    </row>
    <row r="1610" ht="15">
      <c r="AC1610" s="60"/>
    </row>
    <row r="1611" ht="15">
      <c r="AC1611" s="60"/>
    </row>
    <row r="1612" ht="15">
      <c r="AC1612" s="60"/>
    </row>
    <row r="1613" ht="15">
      <c r="AC1613" s="60"/>
    </row>
    <row r="1614" ht="15">
      <c r="AC1614" s="60"/>
    </row>
    <row r="1615" ht="15">
      <c r="AC1615" s="60"/>
    </row>
    <row r="1616" ht="15">
      <c r="AC1616" s="60"/>
    </row>
    <row r="1617" ht="15">
      <c r="AC1617" s="60"/>
    </row>
    <row r="1618" ht="15">
      <c r="AC1618" s="60"/>
    </row>
    <row r="1619" ht="15">
      <c r="AC1619" s="60"/>
    </row>
    <row r="1620" ht="15">
      <c r="AC1620" s="60"/>
    </row>
    <row r="1621" ht="15">
      <c r="AC1621" s="60"/>
    </row>
    <row r="1622" ht="15">
      <c r="AC1622" s="60"/>
    </row>
    <row r="1623" ht="15">
      <c r="AC1623" s="60"/>
    </row>
    <row r="1624" ht="15">
      <c r="AC1624" s="60"/>
    </row>
    <row r="1625" ht="15">
      <c r="AC1625" s="60"/>
    </row>
    <row r="1626" ht="15">
      <c r="AC1626" s="60"/>
    </row>
    <row r="1627" ht="15">
      <c r="AC1627" s="60"/>
    </row>
    <row r="1628" ht="15">
      <c r="AC1628" s="60"/>
    </row>
    <row r="1629" ht="15">
      <c r="AC1629" s="60"/>
    </row>
    <row r="1630" ht="15">
      <c r="AC1630" s="60"/>
    </row>
    <row r="1631" ht="15">
      <c r="AC1631" s="60"/>
    </row>
    <row r="1632" ht="15">
      <c r="AC1632" s="60"/>
    </row>
    <row r="1633" ht="15">
      <c r="AC1633" s="60"/>
    </row>
    <row r="1634" ht="15">
      <c r="AC1634" s="60"/>
    </row>
    <row r="1635" ht="15">
      <c r="AC1635" s="60"/>
    </row>
    <row r="1636" ht="15">
      <c r="AC1636" s="60"/>
    </row>
    <row r="1637" ht="15">
      <c r="AC1637" s="60"/>
    </row>
    <row r="1638" ht="15">
      <c r="AC1638" s="60"/>
    </row>
    <row r="1639" ht="15">
      <c r="AC1639" s="60"/>
    </row>
    <row r="1640" ht="15">
      <c r="AC1640" s="60"/>
    </row>
    <row r="1641" ht="15">
      <c r="AC1641" s="60"/>
    </row>
    <row r="1642" ht="15">
      <c r="AC1642" s="60"/>
    </row>
    <row r="1643" ht="15">
      <c r="AC1643" s="60"/>
    </row>
    <row r="1644" ht="15">
      <c r="AC1644" s="60"/>
    </row>
    <row r="1645" ht="15">
      <c r="AC1645" s="60"/>
    </row>
    <row r="1646" ht="15">
      <c r="AC1646" s="60"/>
    </row>
    <row r="1647" ht="15">
      <c r="AC1647" s="60"/>
    </row>
    <row r="1648" ht="15">
      <c r="AC1648" s="60"/>
    </row>
    <row r="1649" ht="15">
      <c r="AC1649" s="60"/>
    </row>
    <row r="1650" ht="15">
      <c r="AC1650" s="60"/>
    </row>
    <row r="1651" ht="15">
      <c r="AC1651" s="60"/>
    </row>
    <row r="1652" ht="15">
      <c r="AC1652" s="60"/>
    </row>
    <row r="1653" ht="15">
      <c r="AC1653" s="60"/>
    </row>
    <row r="1654" ht="15">
      <c r="AC1654" s="60"/>
    </row>
    <row r="1655" ht="15">
      <c r="AC1655" s="60"/>
    </row>
    <row r="1656" ht="15">
      <c r="AC1656" s="60"/>
    </row>
    <row r="1657" ht="15">
      <c r="AC1657" s="60"/>
    </row>
    <row r="1658" ht="15">
      <c r="AC1658" s="60"/>
    </row>
    <row r="1659" ht="15">
      <c r="AC1659" s="60"/>
    </row>
    <row r="1660" ht="15">
      <c r="AC1660" s="60"/>
    </row>
    <row r="1661" ht="15">
      <c r="AC1661" s="60"/>
    </row>
    <row r="1662" ht="15">
      <c r="AC1662" s="60"/>
    </row>
    <row r="1663" ht="15">
      <c r="AC1663" s="60"/>
    </row>
    <row r="1664" ht="15">
      <c r="AC1664" s="60"/>
    </row>
    <row r="1665" ht="15">
      <c r="AC1665" s="60"/>
    </row>
    <row r="1666" ht="15">
      <c r="AC1666" s="60"/>
    </row>
    <row r="1667" ht="15">
      <c r="AC1667" s="60"/>
    </row>
    <row r="1668" ht="15">
      <c r="AC1668" s="60"/>
    </row>
    <row r="1669" ht="15">
      <c r="AC1669" s="60"/>
    </row>
    <row r="1670" ht="15">
      <c r="AC1670" s="60"/>
    </row>
    <row r="1671" ht="15">
      <c r="AC1671" s="60"/>
    </row>
    <row r="1672" ht="15">
      <c r="AC1672" s="60"/>
    </row>
    <row r="1673" ht="15">
      <c r="AC1673" s="60"/>
    </row>
    <row r="1674" ht="15">
      <c r="AC1674" s="60"/>
    </row>
    <row r="1675" ht="15">
      <c r="AC1675" s="60"/>
    </row>
    <row r="1676" ht="15">
      <c r="AC1676" s="60"/>
    </row>
    <row r="1677" ht="15">
      <c r="AC1677" s="60"/>
    </row>
    <row r="1678" ht="15">
      <c r="AC1678" s="60"/>
    </row>
    <row r="1679" ht="15">
      <c r="AC1679" s="60"/>
    </row>
    <row r="1680" ht="15">
      <c r="AC1680" s="60"/>
    </row>
    <row r="1681" ht="15">
      <c r="AC1681" s="60"/>
    </row>
    <row r="1682" ht="15">
      <c r="AC1682" s="60"/>
    </row>
    <row r="1683" ht="15">
      <c r="AC1683" s="60"/>
    </row>
    <row r="1684" ht="15">
      <c r="AC1684" s="60"/>
    </row>
    <row r="1685" ht="15">
      <c r="AC1685" s="60"/>
    </row>
    <row r="1686" ht="15">
      <c r="AC1686" s="60"/>
    </row>
    <row r="1687" ht="15">
      <c r="AC1687" s="60"/>
    </row>
    <row r="1688" ht="15">
      <c r="AC1688" s="60"/>
    </row>
    <row r="1689" ht="15">
      <c r="AC1689" s="60"/>
    </row>
    <row r="1690" ht="15">
      <c r="AC1690" s="60"/>
    </row>
    <row r="1691" ht="15">
      <c r="AC1691" s="60"/>
    </row>
    <row r="1692" ht="15">
      <c r="AC1692" s="60"/>
    </row>
    <row r="1693" ht="15">
      <c r="AC1693" s="60"/>
    </row>
    <row r="1694" ht="15">
      <c r="AC1694" s="60"/>
    </row>
    <row r="1695" ht="15">
      <c r="AC1695" s="60"/>
    </row>
    <row r="1696" ht="15">
      <c r="AC1696" s="60"/>
    </row>
    <row r="1697" ht="15">
      <c r="AC1697" s="60"/>
    </row>
    <row r="1698" ht="15">
      <c r="AC1698" s="60"/>
    </row>
    <row r="1699" ht="15">
      <c r="AC1699" s="60"/>
    </row>
    <row r="1700" ht="15">
      <c r="AC1700" s="60"/>
    </row>
    <row r="1701" ht="15">
      <c r="AC1701" s="60"/>
    </row>
    <row r="1702" ht="15">
      <c r="AC1702" s="60"/>
    </row>
    <row r="1703" ht="15">
      <c r="AC1703" s="60"/>
    </row>
    <row r="1704" ht="15">
      <c r="AC1704" s="60"/>
    </row>
    <row r="1705" ht="15">
      <c r="AC1705" s="60"/>
    </row>
    <row r="1706" ht="15">
      <c r="AC1706" s="60"/>
    </row>
    <row r="1707" ht="15">
      <c r="AC1707" s="60"/>
    </row>
    <row r="1708" ht="15">
      <c r="AC1708" s="60"/>
    </row>
    <row r="1709" ht="15">
      <c r="AC1709" s="60"/>
    </row>
    <row r="1710" ht="15">
      <c r="AC1710" s="60"/>
    </row>
    <row r="1711" ht="15">
      <c r="AC1711" s="60"/>
    </row>
    <row r="1712" ht="15">
      <c r="AC1712" s="60"/>
    </row>
    <row r="1713" ht="15">
      <c r="AC1713" s="60"/>
    </row>
    <row r="1714" ht="15">
      <c r="AC1714" s="60"/>
    </row>
    <row r="1715" ht="15">
      <c r="AC1715" s="60"/>
    </row>
    <row r="1716" ht="15">
      <c r="AC1716" s="60"/>
    </row>
    <row r="1717" ht="15">
      <c r="AC1717" s="60"/>
    </row>
    <row r="1718" ht="15">
      <c r="AC1718" s="60"/>
    </row>
    <row r="1719" ht="15">
      <c r="AC1719" s="60"/>
    </row>
    <row r="1720" ht="15">
      <c r="AC1720" s="60"/>
    </row>
    <row r="1721" ht="15">
      <c r="AC1721" s="60"/>
    </row>
    <row r="1722" ht="15">
      <c r="AC1722" s="60"/>
    </row>
    <row r="1723" ht="15">
      <c r="AC1723" s="60"/>
    </row>
    <row r="1724" ht="15">
      <c r="AC1724" s="60"/>
    </row>
    <row r="1725" ht="15">
      <c r="AC1725" s="60"/>
    </row>
    <row r="1726" ht="15">
      <c r="AC1726" s="60"/>
    </row>
    <row r="1727" ht="15">
      <c r="AC1727" s="60"/>
    </row>
    <row r="1728" ht="15">
      <c r="AC1728" s="60"/>
    </row>
    <row r="1729" ht="15">
      <c r="AC1729" s="60"/>
    </row>
    <row r="1730" ht="15">
      <c r="AC1730" s="60"/>
    </row>
    <row r="1731" ht="15">
      <c r="AC1731" s="60"/>
    </row>
    <row r="1732" ht="15">
      <c r="AC1732" s="60"/>
    </row>
    <row r="1733" ht="15">
      <c r="AC1733" s="60"/>
    </row>
    <row r="1734" ht="15">
      <c r="AC1734" s="60"/>
    </row>
    <row r="1735" ht="15">
      <c r="AC1735" s="60"/>
    </row>
    <row r="1736" ht="15">
      <c r="AC1736" s="60"/>
    </row>
    <row r="1737" ht="15">
      <c r="AC1737" s="60"/>
    </row>
    <row r="1738" ht="15">
      <c r="AC1738" s="60"/>
    </row>
    <row r="1739" ht="15">
      <c r="AC1739" s="60"/>
    </row>
    <row r="1740" ht="15">
      <c r="AC1740" s="60"/>
    </row>
    <row r="1741" ht="15">
      <c r="AC1741" s="60"/>
    </row>
    <row r="1742" ht="15">
      <c r="AC1742" s="60"/>
    </row>
    <row r="1743" ht="15">
      <c r="AC1743" s="60"/>
    </row>
    <row r="1744" ht="15">
      <c r="AC1744" s="60"/>
    </row>
    <row r="1745" ht="15">
      <c r="AC1745" s="60"/>
    </row>
    <row r="1746" ht="15">
      <c r="AC1746" s="60"/>
    </row>
    <row r="1747" ht="15">
      <c r="AC1747" s="60"/>
    </row>
    <row r="1748" ht="15">
      <c r="AC1748" s="60"/>
    </row>
    <row r="1749" ht="15">
      <c r="AC1749" s="60"/>
    </row>
    <row r="1750" ht="15">
      <c r="AC1750" s="60"/>
    </row>
    <row r="1751" ht="15">
      <c r="AC1751" s="60"/>
    </row>
    <row r="1752" ht="15">
      <c r="AC1752" s="60"/>
    </row>
    <row r="1753" ht="15">
      <c r="AC1753" s="60"/>
    </row>
    <row r="1754" ht="15">
      <c r="AC1754" s="60"/>
    </row>
    <row r="1755" ht="15">
      <c r="AC1755" s="60"/>
    </row>
    <row r="1756" ht="15">
      <c r="AC1756" s="60"/>
    </row>
    <row r="1757" ht="15">
      <c r="AC1757" s="60"/>
    </row>
    <row r="1758" ht="15">
      <c r="AC1758" s="60"/>
    </row>
    <row r="1759" ht="15">
      <c r="AC1759" s="60"/>
    </row>
    <row r="1760" ht="15">
      <c r="AC1760" s="60"/>
    </row>
    <row r="1761" ht="15">
      <c r="AC1761" s="60"/>
    </row>
    <row r="1762" ht="15">
      <c r="AC1762" s="60"/>
    </row>
    <row r="1763" ht="15">
      <c r="AC1763" s="60"/>
    </row>
    <row r="1764" ht="15">
      <c r="AC1764" s="60"/>
    </row>
    <row r="1765" ht="15">
      <c r="AC1765" s="60"/>
    </row>
    <row r="1766" ht="15">
      <c r="AC1766" s="60"/>
    </row>
    <row r="1767" ht="15">
      <c r="AC1767" s="60"/>
    </row>
    <row r="1768" ht="15">
      <c r="AC1768" s="60"/>
    </row>
    <row r="1769" ht="15">
      <c r="AC1769" s="60"/>
    </row>
    <row r="1770" ht="15">
      <c r="AC1770" s="60"/>
    </row>
    <row r="1771" ht="15">
      <c r="AC1771" s="60"/>
    </row>
    <row r="1772" ht="15">
      <c r="AC1772" s="60"/>
    </row>
    <row r="1773" ht="15">
      <c r="AC1773" s="60"/>
    </row>
    <row r="1774" ht="15">
      <c r="AC1774" s="60"/>
    </row>
    <row r="1775" ht="15">
      <c r="AC1775" s="60"/>
    </row>
    <row r="1776" ht="15">
      <c r="AC1776" s="60"/>
    </row>
    <row r="1777" ht="15">
      <c r="AC1777" s="60"/>
    </row>
    <row r="1778" ht="15">
      <c r="AC1778" s="60"/>
    </row>
    <row r="1779" ht="15">
      <c r="AC1779" s="60"/>
    </row>
    <row r="1780" ht="15">
      <c r="AC1780" s="60"/>
    </row>
    <row r="1781" ht="15">
      <c r="AC1781" s="60"/>
    </row>
    <row r="1782" ht="15">
      <c r="AC1782" s="60"/>
    </row>
    <row r="1783" ht="15">
      <c r="AC1783" s="60"/>
    </row>
    <row r="1784" ht="15">
      <c r="AC1784" s="60"/>
    </row>
    <row r="1785" ht="15">
      <c r="AC1785" s="60"/>
    </row>
    <row r="1786" ht="15">
      <c r="AC1786" s="60"/>
    </row>
    <row r="1787" ht="15">
      <c r="AC1787" s="60"/>
    </row>
    <row r="1788" ht="15">
      <c r="AC1788" s="60"/>
    </row>
    <row r="1789" ht="15">
      <c r="AC1789" s="60"/>
    </row>
    <row r="1790" ht="15">
      <c r="AC1790" s="60"/>
    </row>
    <row r="1791" ht="15">
      <c r="AC1791" s="60"/>
    </row>
    <row r="1792" ht="15">
      <c r="AC1792" s="60"/>
    </row>
    <row r="1793" ht="15">
      <c r="AC1793" s="60"/>
    </row>
    <row r="1794" ht="15">
      <c r="AC1794" s="60"/>
    </row>
    <row r="1795" ht="15">
      <c r="AC1795" s="60"/>
    </row>
    <row r="1796" ht="15">
      <c r="AC1796" s="60"/>
    </row>
    <row r="1797" ht="15">
      <c r="AC1797" s="60"/>
    </row>
    <row r="1798" ht="15">
      <c r="AC1798" s="60"/>
    </row>
    <row r="1799" ht="15">
      <c r="AC1799" s="60"/>
    </row>
    <row r="1800" ht="15">
      <c r="AC1800" s="60"/>
    </row>
    <row r="1801" ht="15">
      <c r="AC1801" s="60"/>
    </row>
    <row r="1802" ht="15">
      <c r="AC1802" s="60"/>
    </row>
    <row r="1803" ht="15">
      <c r="AC1803" s="60"/>
    </row>
    <row r="1804" ht="15">
      <c r="AC1804" s="60"/>
    </row>
    <row r="1805" ht="15">
      <c r="AC1805" s="60"/>
    </row>
    <row r="1806" ht="15">
      <c r="AC1806" s="60"/>
    </row>
    <row r="1807" ht="15">
      <c r="AC1807" s="60"/>
    </row>
    <row r="1808" ht="15">
      <c r="AC1808" s="60"/>
    </row>
    <row r="1809" ht="15">
      <c r="AC1809" s="60"/>
    </row>
    <row r="1810" ht="15">
      <c r="AC1810" s="60"/>
    </row>
    <row r="1811" ht="15">
      <c r="AC1811" s="60"/>
    </row>
    <row r="1812" ht="15">
      <c r="AC1812" s="60"/>
    </row>
    <row r="1813" ht="15">
      <c r="AC1813" s="60"/>
    </row>
    <row r="1814" ht="15">
      <c r="AC1814" s="60"/>
    </row>
    <row r="1815" ht="15">
      <c r="AC1815" s="60"/>
    </row>
    <row r="1816" ht="15">
      <c r="AC1816" s="60"/>
    </row>
    <row r="1817" ht="15">
      <c r="AC1817" s="60"/>
    </row>
    <row r="1818" ht="15">
      <c r="AC1818" s="60"/>
    </row>
    <row r="1819" ht="15">
      <c r="AC1819" s="60"/>
    </row>
    <row r="1820" ht="15">
      <c r="AC1820" s="60"/>
    </row>
    <row r="1821" ht="15">
      <c r="AC1821" s="60"/>
    </row>
    <row r="1822" ht="15">
      <c r="AC1822" s="60"/>
    </row>
    <row r="1823" ht="15">
      <c r="AC1823" s="60"/>
    </row>
    <row r="1824" ht="15">
      <c r="AC1824" s="60"/>
    </row>
    <row r="1825" ht="15">
      <c r="AC1825" s="60"/>
    </row>
    <row r="1826" ht="15">
      <c r="AC1826" s="60"/>
    </row>
    <row r="1827" ht="15">
      <c r="AC1827" s="60"/>
    </row>
    <row r="1828" ht="15">
      <c r="AC1828" s="60"/>
    </row>
    <row r="1829" ht="15">
      <c r="AC1829" s="60"/>
    </row>
    <row r="1830" ht="15">
      <c r="AC1830" s="60"/>
    </row>
    <row r="1831" ht="15">
      <c r="AC1831" s="60"/>
    </row>
    <row r="1832" ht="15">
      <c r="AC1832" s="60"/>
    </row>
    <row r="1833" ht="15">
      <c r="AC1833" s="60"/>
    </row>
    <row r="1834" ht="15">
      <c r="AC1834" s="60"/>
    </row>
    <row r="1835" ht="15">
      <c r="AC1835" s="60"/>
    </row>
    <row r="1836" ht="15">
      <c r="AC1836" s="60"/>
    </row>
    <row r="1837" ht="15">
      <c r="AC1837" s="60"/>
    </row>
    <row r="1838" ht="15">
      <c r="AC1838" s="60"/>
    </row>
    <row r="1839" ht="15">
      <c r="AC1839" s="60"/>
    </row>
    <row r="1840" ht="15">
      <c r="AC1840" s="60"/>
    </row>
    <row r="1841" ht="15">
      <c r="AC1841" s="60"/>
    </row>
    <row r="1842" ht="15">
      <c r="AC1842" s="60"/>
    </row>
    <row r="1843" ht="15">
      <c r="AC1843" s="60"/>
    </row>
    <row r="1844" ht="15">
      <c r="AC1844" s="60"/>
    </row>
    <row r="1845" ht="15">
      <c r="AC1845" s="60"/>
    </row>
    <row r="1846" ht="15">
      <c r="AC1846" s="60"/>
    </row>
    <row r="1847" ht="15">
      <c r="AC1847" s="60"/>
    </row>
    <row r="1848" ht="15">
      <c r="AC1848" s="60"/>
    </row>
    <row r="1849" ht="15">
      <c r="AC1849" s="60"/>
    </row>
    <row r="1850" ht="15">
      <c r="AC1850" s="60"/>
    </row>
    <row r="1851" ht="15">
      <c r="AC1851" s="60"/>
    </row>
    <row r="1852" ht="15">
      <c r="AC1852" s="60"/>
    </row>
    <row r="1853" ht="15">
      <c r="AC1853" s="60"/>
    </row>
    <row r="1854" ht="15">
      <c r="AC1854" s="60"/>
    </row>
    <row r="1855" ht="15">
      <c r="AC1855" s="60"/>
    </row>
    <row r="1856" ht="15">
      <c r="AC1856" s="60"/>
    </row>
    <row r="1857" ht="15">
      <c r="AC1857" s="60"/>
    </row>
    <row r="1858" ht="15">
      <c r="AC1858" s="60"/>
    </row>
    <row r="1859" ht="15">
      <c r="AC1859" s="60"/>
    </row>
    <row r="1860" ht="15">
      <c r="AC1860" s="60"/>
    </row>
    <row r="1861" ht="15">
      <c r="AC1861" s="60"/>
    </row>
    <row r="1862" ht="15">
      <c r="AC1862" s="60"/>
    </row>
    <row r="1863" ht="15">
      <c r="AC1863" s="60"/>
    </row>
    <row r="1864" ht="15">
      <c r="AC1864" s="60"/>
    </row>
    <row r="1865" ht="15">
      <c r="AC1865" s="60"/>
    </row>
    <row r="1866" ht="15">
      <c r="AC1866" s="60"/>
    </row>
    <row r="1867" ht="15">
      <c r="AC1867" s="60"/>
    </row>
    <row r="1868" ht="15">
      <c r="AC1868" s="60"/>
    </row>
    <row r="1869" ht="15">
      <c r="AC1869" s="60"/>
    </row>
    <row r="1870" ht="15">
      <c r="AC1870" s="60"/>
    </row>
    <row r="1871" ht="15">
      <c r="AC1871" s="60"/>
    </row>
    <row r="1872" ht="15">
      <c r="AC1872" s="60"/>
    </row>
    <row r="1873" ht="15">
      <c r="AC1873" s="60"/>
    </row>
    <row r="1874" ht="15">
      <c r="AC1874" s="60"/>
    </row>
    <row r="1875" ht="15">
      <c r="AC1875" s="60"/>
    </row>
    <row r="1876" ht="15">
      <c r="AC1876" s="60"/>
    </row>
    <row r="1877" ht="15">
      <c r="AC1877" s="60"/>
    </row>
    <row r="1878" ht="15">
      <c r="AC1878" s="60"/>
    </row>
    <row r="1879" ht="15">
      <c r="AC1879" s="60"/>
    </row>
    <row r="1880" ht="15">
      <c r="AC1880" s="60"/>
    </row>
    <row r="1881" ht="15">
      <c r="AC1881" s="60"/>
    </row>
    <row r="1882" ht="15">
      <c r="AC1882" s="60"/>
    </row>
    <row r="1883" ht="15">
      <c r="AC1883" s="60"/>
    </row>
    <row r="1884" ht="15">
      <c r="AC1884" s="60"/>
    </row>
    <row r="1885" ht="15">
      <c r="AC1885" s="60"/>
    </row>
    <row r="1886" ht="15">
      <c r="AC1886" s="60"/>
    </row>
    <row r="1887" ht="15">
      <c r="AC1887" s="60"/>
    </row>
    <row r="1888" ht="15">
      <c r="AC1888" s="60"/>
    </row>
    <row r="1889" ht="15">
      <c r="AC1889" s="60"/>
    </row>
    <row r="1890" ht="15">
      <c r="AC1890" s="60"/>
    </row>
    <row r="1891" ht="15">
      <c r="AC1891" s="60"/>
    </row>
    <row r="1892" ht="15">
      <c r="AC1892" s="60"/>
    </row>
    <row r="1893" ht="15">
      <c r="AC1893" s="60"/>
    </row>
    <row r="1894" ht="15">
      <c r="AC1894" s="60"/>
    </row>
    <row r="1895" ht="15">
      <c r="AC1895" s="60"/>
    </row>
    <row r="1896" ht="15">
      <c r="AC1896" s="60"/>
    </row>
    <row r="1897" ht="15">
      <c r="AC1897" s="60"/>
    </row>
    <row r="1898" ht="15">
      <c r="AC1898" s="60"/>
    </row>
    <row r="1899" ht="15">
      <c r="AC1899" s="60"/>
    </row>
    <row r="1900" ht="15">
      <c r="AC1900" s="60"/>
    </row>
    <row r="1901" ht="15">
      <c r="AC1901" s="60"/>
    </row>
    <row r="1902" ht="15">
      <c r="AC1902" s="60"/>
    </row>
    <row r="1903" ht="15">
      <c r="AC1903" s="60"/>
    </row>
    <row r="1904" ht="15">
      <c r="AC1904" s="60"/>
    </row>
    <row r="1905" ht="15">
      <c r="AC1905" s="60"/>
    </row>
    <row r="1906" ht="15">
      <c r="AC1906" s="60"/>
    </row>
    <row r="1907" ht="15">
      <c r="AC1907" s="60"/>
    </row>
    <row r="1908" ht="15">
      <c r="AC1908" s="60"/>
    </row>
    <row r="1909" ht="15">
      <c r="AC1909" s="60"/>
    </row>
    <row r="1910" ht="15">
      <c r="AC1910" s="60"/>
    </row>
    <row r="1911" ht="15">
      <c r="AC1911" s="60"/>
    </row>
    <row r="1912" ht="15">
      <c r="AC1912" s="60"/>
    </row>
    <row r="1913" ht="15">
      <c r="AC1913" s="60"/>
    </row>
    <row r="1914" ht="15">
      <c r="AC1914" s="60"/>
    </row>
    <row r="1915" ht="15">
      <c r="AC1915" s="60"/>
    </row>
    <row r="1916" ht="15">
      <c r="AC1916" s="60"/>
    </row>
    <row r="1917" ht="15">
      <c r="AC1917" s="60"/>
    </row>
    <row r="1918" ht="15">
      <c r="AC1918" s="60"/>
    </row>
    <row r="1919" ht="15">
      <c r="AC1919" s="60"/>
    </row>
    <row r="1920" ht="15">
      <c r="AC1920" s="60"/>
    </row>
    <row r="1921" ht="15">
      <c r="AC1921" s="60"/>
    </row>
    <row r="1922" ht="15">
      <c r="AC1922" s="60"/>
    </row>
    <row r="1923" ht="15">
      <c r="AC1923" s="60"/>
    </row>
    <row r="1924" ht="15">
      <c r="AC1924" s="60"/>
    </row>
    <row r="1925" ht="15">
      <c r="AC1925" s="60"/>
    </row>
    <row r="1926" ht="15">
      <c r="AC1926" s="60"/>
    </row>
    <row r="1927" ht="15">
      <c r="AC1927" s="60"/>
    </row>
    <row r="1928" ht="15">
      <c r="AC1928" s="60"/>
    </row>
    <row r="1929" ht="15">
      <c r="AC1929" s="60"/>
    </row>
    <row r="1930" ht="15">
      <c r="AC1930" s="60"/>
    </row>
    <row r="1931" ht="15">
      <c r="AC1931" s="60"/>
    </row>
    <row r="1932" ht="15">
      <c r="AC1932" s="60"/>
    </row>
    <row r="1933" ht="15">
      <c r="AC1933" s="60"/>
    </row>
    <row r="1934" ht="15">
      <c r="AC1934" s="60"/>
    </row>
    <row r="1935" ht="15">
      <c r="AC1935" s="60"/>
    </row>
    <row r="1936" ht="15">
      <c r="AC1936" s="60"/>
    </row>
    <row r="1937" ht="15">
      <c r="AC1937" s="60"/>
    </row>
    <row r="1938" ht="15">
      <c r="AC1938" s="60"/>
    </row>
    <row r="1939" ht="15">
      <c r="AC1939" s="60"/>
    </row>
    <row r="1940" ht="15">
      <c r="AC1940" s="60"/>
    </row>
    <row r="1941" ht="15">
      <c r="AC1941" s="60"/>
    </row>
    <row r="1942" ht="15">
      <c r="AC1942" s="60"/>
    </row>
    <row r="1943" ht="15">
      <c r="AC1943" s="60"/>
    </row>
    <row r="1944" ht="15">
      <c r="AC1944" s="60"/>
    </row>
    <row r="1945" ht="15">
      <c r="AC1945" s="60"/>
    </row>
    <row r="1946" ht="15">
      <c r="AC1946" s="60"/>
    </row>
    <row r="1947" ht="15">
      <c r="AC1947" s="60"/>
    </row>
    <row r="1948" ht="15">
      <c r="AC1948" s="60"/>
    </row>
    <row r="1949" ht="15">
      <c r="AC1949" s="60"/>
    </row>
    <row r="1950" ht="15">
      <c r="AC1950" s="60"/>
    </row>
    <row r="1951" ht="15">
      <c r="AC1951" s="60"/>
    </row>
    <row r="1952" ht="15">
      <c r="AC1952" s="60"/>
    </row>
    <row r="1953" ht="15">
      <c r="AC1953" s="60"/>
    </row>
    <row r="1954" ht="15">
      <c r="AC1954" s="60"/>
    </row>
    <row r="1955" ht="15">
      <c r="AC1955" s="60"/>
    </row>
    <row r="1956" ht="15">
      <c r="AC1956" s="60"/>
    </row>
    <row r="1957" ht="15">
      <c r="AC1957" s="60"/>
    </row>
    <row r="1958" ht="15">
      <c r="AC1958" s="60"/>
    </row>
    <row r="1959" ht="15">
      <c r="AC1959" s="60"/>
    </row>
    <row r="1960" ht="15">
      <c r="AC1960" s="60"/>
    </row>
    <row r="1961" ht="15">
      <c r="AC1961" s="60"/>
    </row>
    <row r="1962" ht="15">
      <c r="AC1962" s="60"/>
    </row>
    <row r="1963" ht="15">
      <c r="AC1963" s="60"/>
    </row>
    <row r="1964" ht="15">
      <c r="AC1964" s="60"/>
    </row>
    <row r="1965" ht="15">
      <c r="AC1965" s="60"/>
    </row>
    <row r="1966" ht="15">
      <c r="AC1966" s="60"/>
    </row>
    <row r="1967" ht="15">
      <c r="AC1967" s="60"/>
    </row>
    <row r="1968" ht="15">
      <c r="AC1968" s="60"/>
    </row>
    <row r="1969" ht="15">
      <c r="AC1969" s="60"/>
    </row>
    <row r="1970" ht="15">
      <c r="AC1970" s="60"/>
    </row>
    <row r="1971" ht="15">
      <c r="AC1971" s="60"/>
    </row>
    <row r="1972" ht="15">
      <c r="AC1972" s="60"/>
    </row>
    <row r="1973" ht="15">
      <c r="AC1973" s="60"/>
    </row>
    <row r="1974" ht="15">
      <c r="AC1974" s="60"/>
    </row>
    <row r="1975" ht="15">
      <c r="AC1975" s="60"/>
    </row>
    <row r="1976" ht="15">
      <c r="AC1976" s="60"/>
    </row>
    <row r="1977" ht="15">
      <c r="AC1977" s="60"/>
    </row>
    <row r="1978" ht="15">
      <c r="AC1978" s="60"/>
    </row>
    <row r="1979" ht="15">
      <c r="AC1979" s="60"/>
    </row>
    <row r="1980" ht="15">
      <c r="AC1980" s="60"/>
    </row>
    <row r="1981" ht="15">
      <c r="AC1981" s="60"/>
    </row>
    <row r="1982" ht="15">
      <c r="AC1982" s="60"/>
    </row>
    <row r="1983" ht="15">
      <c r="AC1983" s="60"/>
    </row>
    <row r="1984" ht="15">
      <c r="AC1984" s="60"/>
    </row>
    <row r="1985" ht="15">
      <c r="AC1985" s="60"/>
    </row>
    <row r="1986" ht="15">
      <c r="AC1986" s="60"/>
    </row>
    <row r="1987" ht="15">
      <c r="AC1987" s="60"/>
    </row>
    <row r="1988" ht="15">
      <c r="AC1988" s="60"/>
    </row>
    <row r="1989" ht="15">
      <c r="AC1989" s="60"/>
    </row>
    <row r="1990" ht="15">
      <c r="AC1990" s="60"/>
    </row>
    <row r="1991" ht="15">
      <c r="AC1991" s="60"/>
    </row>
    <row r="1992" ht="15">
      <c r="AC1992" s="60"/>
    </row>
    <row r="1993" ht="15">
      <c r="AC1993" s="60"/>
    </row>
    <row r="1994" ht="15">
      <c r="AC1994" s="60"/>
    </row>
    <row r="1995" ht="15">
      <c r="AC1995" s="60"/>
    </row>
    <row r="1996" ht="15">
      <c r="AC1996" s="60"/>
    </row>
    <row r="1997" ht="15">
      <c r="AC1997" s="60"/>
    </row>
    <row r="1998" ht="15">
      <c r="AC1998" s="60"/>
    </row>
    <row r="1999" ht="15">
      <c r="AC1999" s="60"/>
    </row>
    <row r="2000" ht="15">
      <c r="AC2000" s="60"/>
    </row>
    <row r="2001" ht="15">
      <c r="AC2001" s="60"/>
    </row>
    <row r="2002" ht="15">
      <c r="AC2002" s="60"/>
    </row>
    <row r="2003" ht="15">
      <c r="AC2003" s="60"/>
    </row>
    <row r="2004" ht="15">
      <c r="AC2004" s="60"/>
    </row>
    <row r="2005" ht="15">
      <c r="AC2005" s="60"/>
    </row>
    <row r="2006" ht="15">
      <c r="AC2006" s="60"/>
    </row>
    <row r="2007" ht="15">
      <c r="AC2007" s="60"/>
    </row>
    <row r="2008" ht="15">
      <c r="AC2008" s="60"/>
    </row>
    <row r="2009" ht="15">
      <c r="AC2009" s="60"/>
    </row>
    <row r="2010" ht="15">
      <c r="AC2010" s="60"/>
    </row>
    <row r="2011" ht="15">
      <c r="AC2011" s="60"/>
    </row>
    <row r="2012" ht="15">
      <c r="AC2012" s="60"/>
    </row>
    <row r="2013" ht="15">
      <c r="AC2013" s="60"/>
    </row>
    <row r="2014" ht="15">
      <c r="AC2014" s="60"/>
    </row>
    <row r="2015" ht="15">
      <c r="AC2015" s="60"/>
    </row>
    <row r="2016" ht="15">
      <c r="AC2016" s="60"/>
    </row>
    <row r="2017" ht="15">
      <c r="AC2017" s="60"/>
    </row>
    <row r="2018" ht="15">
      <c r="AC2018" s="60"/>
    </row>
    <row r="2019" ht="15">
      <c r="AC2019" s="60"/>
    </row>
    <row r="2020" ht="15">
      <c r="AC2020" s="60"/>
    </row>
    <row r="2021" ht="15">
      <c r="AC2021" s="60"/>
    </row>
    <row r="2022" ht="15">
      <c r="AC2022" s="60"/>
    </row>
    <row r="2023" ht="15">
      <c r="AC2023" s="60"/>
    </row>
    <row r="2024" ht="15">
      <c r="AC2024" s="60"/>
    </row>
    <row r="2025" ht="15">
      <c r="AC2025" s="60"/>
    </row>
    <row r="2026" ht="15">
      <c r="AC2026" s="60"/>
    </row>
    <row r="2027" ht="15">
      <c r="AC2027" s="60"/>
    </row>
    <row r="2028" ht="15">
      <c r="AC2028" s="60"/>
    </row>
    <row r="2029" ht="15">
      <c r="AC2029" s="60"/>
    </row>
    <row r="2030" ht="15">
      <c r="AC2030" s="60"/>
    </row>
    <row r="2031" ht="15">
      <c r="AC2031" s="60"/>
    </row>
    <row r="2032" ht="15">
      <c r="AC2032" s="60"/>
    </row>
    <row r="2033" ht="15">
      <c r="AC2033" s="60"/>
    </row>
    <row r="2034" ht="15">
      <c r="AC2034" s="60"/>
    </row>
    <row r="2035" ht="15">
      <c r="AC2035" s="60"/>
    </row>
    <row r="2036" ht="15">
      <c r="AC2036" s="60"/>
    </row>
    <row r="2037" ht="15">
      <c r="AC2037" s="60"/>
    </row>
    <row r="2038" ht="15">
      <c r="AC2038" s="60"/>
    </row>
    <row r="2039" ht="15">
      <c r="AC2039" s="60"/>
    </row>
    <row r="2040" ht="15">
      <c r="AC2040" s="60"/>
    </row>
    <row r="2041" ht="15">
      <c r="AC2041" s="60"/>
    </row>
    <row r="2042" ht="15">
      <c r="AC2042" s="60"/>
    </row>
    <row r="2043" ht="15">
      <c r="AC2043" s="60"/>
    </row>
    <row r="2044" ht="15">
      <c r="AC2044" s="60"/>
    </row>
    <row r="2045" ht="15">
      <c r="AC2045" s="60"/>
    </row>
    <row r="2046" ht="15">
      <c r="AC2046" s="60"/>
    </row>
    <row r="2047" ht="15">
      <c r="AC2047" s="60"/>
    </row>
    <row r="2048" ht="15">
      <c r="AC2048" s="60"/>
    </row>
    <row r="2049" ht="15">
      <c r="AC2049" s="60"/>
    </row>
    <row r="2050" ht="15">
      <c r="AC2050" s="60"/>
    </row>
    <row r="2051" ht="15">
      <c r="AC2051" s="60"/>
    </row>
    <row r="2052" ht="15">
      <c r="AC2052" s="60"/>
    </row>
    <row r="2053" ht="15">
      <c r="AC2053" s="60"/>
    </row>
    <row r="2054" ht="15">
      <c r="AC2054" s="60"/>
    </row>
    <row r="2055" ht="15">
      <c r="AC2055" s="60"/>
    </row>
    <row r="2056" ht="15">
      <c r="AC2056" s="60"/>
    </row>
    <row r="2057" ht="15">
      <c r="AC2057" s="60"/>
    </row>
    <row r="2058" ht="15">
      <c r="AC2058" s="60"/>
    </row>
    <row r="2059" ht="15">
      <c r="AC2059" s="60"/>
    </row>
    <row r="2060" ht="15">
      <c r="AC2060" s="60"/>
    </row>
    <row r="2061" ht="15">
      <c r="AC2061" s="60"/>
    </row>
    <row r="2062" ht="15">
      <c r="AC2062" s="60"/>
    </row>
    <row r="2063" ht="15">
      <c r="AC2063" s="60"/>
    </row>
    <row r="2064" ht="15">
      <c r="AC2064" s="60"/>
    </row>
    <row r="2065" ht="15">
      <c r="AC2065" s="60"/>
    </row>
    <row r="2066" ht="15">
      <c r="AC2066" s="60"/>
    </row>
    <row r="2067" ht="15">
      <c r="AC2067" s="60"/>
    </row>
    <row r="2068" ht="15">
      <c r="AC2068" s="60"/>
    </row>
    <row r="2069" ht="15">
      <c r="AC2069" s="60"/>
    </row>
    <row r="2070" ht="15">
      <c r="AC2070" s="60"/>
    </row>
    <row r="2071" ht="15">
      <c r="AC2071" s="60"/>
    </row>
    <row r="2072" ht="15">
      <c r="AC2072" s="60"/>
    </row>
    <row r="2073" ht="15">
      <c r="AC2073" s="60"/>
    </row>
    <row r="2074" ht="15">
      <c r="AC2074" s="60"/>
    </row>
    <row r="2075" ht="15">
      <c r="AC2075" s="60"/>
    </row>
    <row r="2076" ht="15">
      <c r="AC2076" s="60"/>
    </row>
    <row r="2077" ht="15">
      <c r="AC2077" s="60"/>
    </row>
    <row r="2078" ht="15">
      <c r="AC2078" s="60"/>
    </row>
    <row r="2079" ht="15">
      <c r="AC2079" s="60"/>
    </row>
    <row r="2080" ht="15">
      <c r="AC2080" s="60"/>
    </row>
    <row r="2081" ht="15">
      <c r="AC2081" s="60"/>
    </row>
    <row r="2082" ht="15">
      <c r="AC2082" s="60"/>
    </row>
    <row r="2083" ht="15">
      <c r="AC2083" s="60"/>
    </row>
    <row r="2084" ht="15">
      <c r="AC2084" s="60"/>
    </row>
    <row r="2085" ht="15">
      <c r="AC2085" s="60"/>
    </row>
    <row r="2086" ht="15">
      <c r="AC2086" s="60"/>
    </row>
    <row r="2087" ht="15">
      <c r="AC2087" s="60"/>
    </row>
    <row r="2088" ht="15">
      <c r="AC2088" s="60"/>
    </row>
    <row r="2089" ht="15">
      <c r="AC2089" s="60"/>
    </row>
    <row r="2090" ht="15">
      <c r="AC2090" s="60"/>
    </row>
    <row r="2091" ht="15">
      <c r="AC2091" s="60"/>
    </row>
    <row r="2092" ht="15">
      <c r="AC2092" s="60"/>
    </row>
    <row r="2093" ht="15">
      <c r="AC2093" s="60"/>
    </row>
    <row r="2094" ht="15">
      <c r="AC2094" s="60"/>
    </row>
    <row r="2095" ht="15">
      <c r="AC2095" s="60"/>
    </row>
    <row r="2096" ht="15">
      <c r="AC2096" s="60"/>
    </row>
    <row r="2097" ht="15">
      <c r="AC2097" s="60"/>
    </row>
    <row r="2098" ht="15">
      <c r="AC2098" s="60"/>
    </row>
    <row r="2099" ht="15">
      <c r="AC2099" s="60"/>
    </row>
    <row r="2100" ht="15">
      <c r="AC2100" s="60"/>
    </row>
    <row r="2101" ht="15">
      <c r="AC2101" s="60"/>
    </row>
    <row r="2102" ht="15">
      <c r="AC2102" s="60"/>
    </row>
    <row r="2103" ht="15">
      <c r="AC2103" s="60"/>
    </row>
    <row r="2104" ht="15">
      <c r="AC2104" s="60"/>
    </row>
    <row r="2105" ht="15">
      <c r="AC2105" s="60"/>
    </row>
    <row r="2106" ht="15">
      <c r="AC2106" s="60"/>
    </row>
    <row r="2107" ht="15">
      <c r="AC2107" s="60"/>
    </row>
    <row r="2108" ht="15">
      <c r="AC2108" s="60"/>
    </row>
    <row r="2109" ht="15">
      <c r="AC2109" s="60"/>
    </row>
    <row r="2110" ht="15">
      <c r="AC2110" s="60"/>
    </row>
    <row r="2111" ht="15">
      <c r="AC2111" s="60"/>
    </row>
    <row r="2112" ht="15">
      <c r="AC2112" s="60"/>
    </row>
    <row r="2113" ht="15">
      <c r="AC2113" s="60"/>
    </row>
    <row r="2114" ht="15">
      <c r="AC2114" s="60"/>
    </row>
    <row r="2115" ht="15">
      <c r="AC2115" s="60"/>
    </row>
    <row r="2116" ht="15">
      <c r="AC2116" s="60"/>
    </row>
    <row r="2117" ht="15">
      <c r="AC2117" s="60"/>
    </row>
    <row r="2118" ht="15">
      <c r="AC2118" s="60"/>
    </row>
    <row r="2119" ht="15">
      <c r="AC2119" s="60"/>
    </row>
    <row r="2120" ht="15">
      <c r="AC2120" s="60"/>
    </row>
    <row r="2121" ht="15">
      <c r="AC2121" s="60"/>
    </row>
    <row r="2122" ht="15">
      <c r="AC2122" s="60"/>
    </row>
    <row r="2123" ht="15">
      <c r="AC2123" s="60"/>
    </row>
    <row r="2124" ht="15">
      <c r="AC2124" s="60"/>
    </row>
    <row r="2125" ht="15">
      <c r="AC2125" s="60"/>
    </row>
    <row r="2126" ht="15">
      <c r="AC2126" s="60"/>
    </row>
    <row r="2127" ht="15">
      <c r="AC2127" s="60"/>
    </row>
    <row r="2128" ht="15">
      <c r="AC2128" s="60"/>
    </row>
    <row r="2129" ht="15">
      <c r="AC2129" s="60"/>
    </row>
    <row r="2130" ht="15">
      <c r="AC2130" s="60"/>
    </row>
    <row r="2131" ht="15">
      <c r="AC2131" s="60"/>
    </row>
    <row r="2132" ht="15">
      <c r="AC2132" s="60"/>
    </row>
    <row r="2133" ht="15">
      <c r="AC2133" s="60"/>
    </row>
    <row r="2134" ht="15">
      <c r="AC2134" s="60"/>
    </row>
    <row r="2135" ht="15">
      <c r="AC2135" s="60"/>
    </row>
    <row r="2136" ht="15">
      <c r="AC2136" s="60"/>
    </row>
    <row r="2137" ht="15">
      <c r="AC2137" s="60"/>
    </row>
    <row r="2138" ht="15">
      <c r="AC2138" s="60"/>
    </row>
    <row r="2139" ht="15">
      <c r="AC2139" s="60"/>
    </row>
    <row r="2140" ht="15">
      <c r="AC2140" s="60"/>
    </row>
    <row r="2141" ht="15">
      <c r="AC2141" s="60"/>
    </row>
    <row r="2142" ht="15">
      <c r="AC2142" s="60"/>
    </row>
    <row r="2143" ht="15">
      <c r="AC2143" s="60"/>
    </row>
    <row r="2144" ht="15">
      <c r="AC2144" s="60"/>
    </row>
    <row r="2145" ht="15">
      <c r="AC2145" s="60"/>
    </row>
    <row r="2146" ht="15">
      <c r="AC2146" s="60"/>
    </row>
    <row r="2147" ht="15">
      <c r="AC2147" s="60"/>
    </row>
    <row r="2148" ht="15">
      <c r="AC2148" s="60"/>
    </row>
    <row r="2149" ht="15">
      <c r="AC2149" s="60"/>
    </row>
    <row r="2150" ht="15">
      <c r="AC2150" s="60"/>
    </row>
    <row r="2151" ht="15">
      <c r="AC2151" s="60"/>
    </row>
    <row r="2152" ht="15">
      <c r="AC2152" s="60"/>
    </row>
    <row r="2153" ht="15">
      <c r="AC2153" s="60"/>
    </row>
    <row r="2154" ht="15">
      <c r="AC2154" s="60"/>
    </row>
    <row r="2155" ht="15">
      <c r="AC2155" s="60"/>
    </row>
    <row r="2156" ht="15">
      <c r="AC2156" s="60"/>
    </row>
    <row r="2157" ht="15">
      <c r="AC2157" s="60"/>
    </row>
    <row r="2158" ht="15">
      <c r="AC2158" s="60"/>
    </row>
    <row r="2159" ht="15">
      <c r="AC2159" s="60"/>
    </row>
    <row r="2160" ht="15">
      <c r="AC2160" s="60"/>
    </row>
    <row r="2161" ht="15">
      <c r="AC2161" s="60"/>
    </row>
    <row r="2162" ht="15">
      <c r="AC2162" s="60"/>
    </row>
    <row r="2163" ht="15">
      <c r="AC2163" s="60"/>
    </row>
    <row r="2164" ht="15">
      <c r="AC2164" s="60"/>
    </row>
    <row r="2165" ht="15">
      <c r="AC2165" s="60"/>
    </row>
    <row r="2166" ht="15">
      <c r="AC2166" s="60"/>
    </row>
    <row r="2167" ht="15">
      <c r="AC2167" s="60"/>
    </row>
    <row r="2168" ht="15">
      <c r="AC2168" s="60"/>
    </row>
    <row r="2169" ht="15">
      <c r="AC2169" s="60"/>
    </row>
    <row r="2170" ht="15">
      <c r="AC2170" s="60"/>
    </row>
    <row r="2171" ht="15">
      <c r="AC2171" s="60"/>
    </row>
    <row r="2172" ht="15">
      <c r="AC2172" s="60"/>
    </row>
    <row r="2173" ht="15">
      <c r="AC2173" s="60"/>
    </row>
    <row r="2174" ht="15">
      <c r="AC2174" s="60"/>
    </row>
    <row r="2175" ht="15">
      <c r="AC2175" s="60"/>
    </row>
    <row r="2176" ht="15">
      <c r="AC2176" s="60"/>
    </row>
    <row r="2177" ht="15">
      <c r="AC2177" s="60"/>
    </row>
    <row r="2178" ht="15">
      <c r="AC2178" s="60"/>
    </row>
    <row r="2179" ht="15">
      <c r="AC2179" s="60"/>
    </row>
    <row r="2180" ht="15">
      <c r="AC2180" s="60"/>
    </row>
    <row r="2181" ht="15">
      <c r="AC2181" s="60"/>
    </row>
    <row r="2182" ht="15">
      <c r="AC2182" s="60"/>
    </row>
    <row r="2183" ht="15">
      <c r="AC2183" s="60"/>
    </row>
    <row r="2184" ht="15">
      <c r="AC2184" s="60"/>
    </row>
    <row r="2185" ht="15">
      <c r="AC2185" s="60"/>
    </row>
    <row r="2186" ht="15">
      <c r="AC2186" s="60"/>
    </row>
    <row r="2187" ht="15">
      <c r="AC2187" s="60"/>
    </row>
    <row r="2188" ht="15">
      <c r="AC2188" s="60"/>
    </row>
    <row r="2189" ht="15">
      <c r="AC2189" s="60"/>
    </row>
    <row r="2190" ht="15">
      <c r="AC2190" s="60"/>
    </row>
    <row r="2191" ht="15">
      <c r="AC2191" s="60"/>
    </row>
    <row r="2192" ht="15">
      <c r="AC2192" s="60"/>
    </row>
    <row r="2193" ht="15">
      <c r="AC2193" s="60"/>
    </row>
    <row r="2194" ht="15">
      <c r="AC2194" s="60"/>
    </row>
    <row r="2195" ht="15">
      <c r="AC2195" s="60"/>
    </row>
    <row r="2196" ht="15">
      <c r="AC2196" s="60"/>
    </row>
    <row r="2197" ht="15">
      <c r="AC2197" s="60"/>
    </row>
    <row r="2198" ht="15">
      <c r="AC2198" s="60"/>
    </row>
    <row r="2199" ht="15">
      <c r="AC2199" s="60"/>
    </row>
    <row r="2200" ht="15">
      <c r="AC2200" s="60"/>
    </row>
    <row r="2201" ht="15">
      <c r="AC2201" s="60"/>
    </row>
    <row r="2202" ht="15">
      <c r="AC2202" s="60"/>
    </row>
    <row r="2203" ht="15">
      <c r="AC2203" s="60"/>
    </row>
    <row r="2204" ht="15">
      <c r="AC2204" s="60"/>
    </row>
    <row r="2205" ht="15">
      <c r="AC2205" s="60"/>
    </row>
    <row r="2206" ht="15">
      <c r="AC2206" s="60"/>
    </row>
    <row r="2207" ht="15">
      <c r="AC2207" s="60"/>
    </row>
    <row r="2208" ht="15">
      <c r="AC2208" s="60"/>
    </row>
    <row r="2209" ht="15">
      <c r="AC2209" s="60"/>
    </row>
    <row r="2210" ht="15">
      <c r="AC2210" s="60"/>
    </row>
    <row r="2211" ht="15">
      <c r="AC2211" s="60"/>
    </row>
    <row r="2212" ht="15">
      <c r="AC2212" s="60"/>
    </row>
    <row r="2213" ht="15">
      <c r="AC2213" s="60"/>
    </row>
    <row r="2214" ht="15">
      <c r="AC2214" s="60"/>
    </row>
    <row r="2215" ht="15">
      <c r="AC2215" s="60"/>
    </row>
    <row r="2216" ht="15">
      <c r="AC2216" s="60"/>
    </row>
    <row r="2217" ht="15">
      <c r="AC2217" s="60"/>
    </row>
    <row r="2218" ht="15">
      <c r="AC2218" s="60"/>
    </row>
    <row r="2219" ht="15">
      <c r="AC2219" s="60"/>
    </row>
    <row r="2220" ht="15">
      <c r="AC2220" s="60"/>
    </row>
    <row r="2221" ht="15">
      <c r="AC2221" s="60"/>
    </row>
    <row r="2222" ht="15">
      <c r="AC2222" s="60"/>
    </row>
    <row r="2223" ht="15">
      <c r="AC2223" s="60"/>
    </row>
    <row r="2224" ht="15">
      <c r="AC2224" s="60"/>
    </row>
    <row r="2225" ht="15">
      <c r="AC2225" s="60"/>
    </row>
    <row r="2226" ht="15">
      <c r="AC2226" s="60"/>
    </row>
    <row r="2227" ht="15">
      <c r="AC2227" s="60"/>
    </row>
    <row r="2228" ht="15">
      <c r="AC2228" s="60"/>
    </row>
    <row r="2229" ht="15">
      <c r="AC2229" s="60"/>
    </row>
    <row r="2230" ht="15">
      <c r="AC2230" s="60"/>
    </row>
    <row r="2231" ht="15">
      <c r="AC2231" s="60"/>
    </row>
    <row r="2232" ht="15">
      <c r="AC2232" s="60"/>
    </row>
    <row r="2233" ht="15">
      <c r="AC2233" s="60"/>
    </row>
    <row r="2234" ht="15">
      <c r="AC2234" s="60"/>
    </row>
    <row r="2235" ht="15">
      <c r="AC2235" s="60"/>
    </row>
    <row r="2236" ht="15">
      <c r="AC2236" s="60"/>
    </row>
    <row r="2237" ht="15">
      <c r="AC2237" s="60"/>
    </row>
    <row r="2238" ht="15">
      <c r="AC2238" s="60"/>
    </row>
    <row r="2239" ht="15">
      <c r="AC2239" s="60"/>
    </row>
    <row r="2240" ht="15">
      <c r="AC2240" s="60"/>
    </row>
    <row r="2241" ht="15">
      <c r="AC2241" s="60"/>
    </row>
    <row r="2242" ht="15">
      <c r="AC2242" s="60"/>
    </row>
    <row r="2243" ht="15">
      <c r="AC2243" s="60"/>
    </row>
    <row r="2244" ht="15">
      <c r="AC2244" s="60"/>
    </row>
    <row r="2245" ht="15">
      <c r="AC2245" s="60"/>
    </row>
    <row r="2246" ht="15">
      <c r="AC2246" s="60"/>
    </row>
    <row r="2247" ht="15">
      <c r="AC2247" s="60"/>
    </row>
    <row r="2248" ht="15">
      <c r="AC2248" s="60"/>
    </row>
    <row r="2249" ht="15">
      <c r="AC2249" s="60"/>
    </row>
    <row r="2250" ht="15">
      <c r="AC2250" s="60"/>
    </row>
    <row r="2251" ht="15">
      <c r="AC2251" s="60"/>
    </row>
    <row r="2252" ht="15">
      <c r="AC2252" s="60"/>
    </row>
    <row r="2253" ht="15">
      <c r="AC2253" s="60"/>
    </row>
    <row r="2254" ht="15">
      <c r="AC2254" s="60"/>
    </row>
    <row r="2255" ht="15">
      <c r="AC2255" s="60"/>
    </row>
    <row r="2256" ht="15">
      <c r="AC2256" s="60"/>
    </row>
    <row r="2257" ht="15">
      <c r="AC2257" s="60"/>
    </row>
    <row r="2258" ht="15">
      <c r="AC2258" s="60"/>
    </row>
    <row r="2259" ht="15">
      <c r="AC2259" s="60"/>
    </row>
    <row r="2260" ht="15">
      <c r="AC2260" s="60"/>
    </row>
    <row r="2261" ht="15">
      <c r="AC2261" s="60"/>
    </row>
    <row r="2262" ht="15">
      <c r="AC2262" s="60"/>
    </row>
    <row r="2263" ht="15">
      <c r="AC2263" s="60"/>
    </row>
    <row r="2264" ht="15">
      <c r="AC2264" s="60"/>
    </row>
    <row r="2265" ht="15">
      <c r="AC2265" s="60"/>
    </row>
    <row r="2266" ht="15">
      <c r="AC2266" s="60"/>
    </row>
    <row r="2267" ht="15">
      <c r="AC2267" s="60"/>
    </row>
    <row r="2268" ht="15">
      <c r="AC2268" s="60"/>
    </row>
    <row r="2269" ht="15">
      <c r="AC2269" s="60"/>
    </row>
    <row r="2270" ht="15">
      <c r="AC2270" s="60"/>
    </row>
    <row r="2271" ht="15">
      <c r="AC2271" s="60"/>
    </row>
    <row r="2272" ht="15">
      <c r="AC2272" s="60"/>
    </row>
    <row r="2273" ht="15">
      <c r="AC2273" s="60"/>
    </row>
    <row r="2274" ht="15">
      <c r="AC2274" s="60"/>
    </row>
    <row r="2275" ht="15">
      <c r="AC2275" s="60"/>
    </row>
    <row r="2276" ht="15">
      <c r="AC2276" s="60"/>
    </row>
    <row r="2277" ht="15">
      <c r="AC2277" s="60"/>
    </row>
    <row r="2278" ht="15">
      <c r="AC2278" s="60"/>
    </row>
    <row r="2279" ht="15">
      <c r="AC2279" s="60"/>
    </row>
    <row r="2280" ht="15">
      <c r="AC2280" s="60"/>
    </row>
    <row r="2281" ht="15">
      <c r="AC2281" s="60"/>
    </row>
    <row r="2282" ht="15">
      <c r="AC2282" s="60"/>
    </row>
    <row r="2283" ht="15">
      <c r="AC2283" s="60"/>
    </row>
    <row r="2284" ht="15">
      <c r="AC2284" s="60"/>
    </row>
    <row r="2285" ht="15">
      <c r="AC2285" s="60"/>
    </row>
    <row r="2286" ht="15">
      <c r="AC2286" s="60"/>
    </row>
    <row r="2287" ht="15">
      <c r="AC2287" s="60"/>
    </row>
    <row r="2288" ht="15">
      <c r="AC2288" s="60"/>
    </row>
    <row r="2289" ht="15">
      <c r="AC2289" s="60"/>
    </row>
    <row r="2290" ht="15">
      <c r="AC2290" s="60"/>
    </row>
    <row r="2291" ht="15">
      <c r="AC2291" s="60"/>
    </row>
    <row r="2292" ht="15">
      <c r="AC2292" s="60"/>
    </row>
    <row r="2293" ht="15">
      <c r="AC2293" s="60"/>
    </row>
    <row r="2294" ht="15">
      <c r="AC2294" s="60"/>
    </row>
    <row r="2295" ht="15">
      <c r="AC2295" s="60"/>
    </row>
    <row r="2296" ht="15">
      <c r="AC2296" s="60"/>
    </row>
    <row r="2297" ht="15">
      <c r="AC2297" s="60"/>
    </row>
    <row r="2298" ht="15">
      <c r="AC2298" s="60"/>
    </row>
    <row r="2299" ht="15">
      <c r="AC2299" s="60"/>
    </row>
    <row r="2300" ht="15">
      <c r="AC2300" s="60"/>
    </row>
    <row r="2301" ht="15">
      <c r="AC2301" s="60"/>
    </row>
    <row r="2302" ht="15">
      <c r="AC2302" s="60"/>
    </row>
    <row r="2303" ht="15">
      <c r="AC2303" s="60"/>
    </row>
    <row r="2304" ht="15">
      <c r="AC2304" s="60"/>
    </row>
    <row r="2305" ht="15">
      <c r="AC2305" s="60"/>
    </row>
    <row r="2306" ht="15">
      <c r="AC2306" s="60"/>
    </row>
    <row r="2307" ht="15">
      <c r="AC2307" s="60"/>
    </row>
    <row r="2308" ht="15">
      <c r="AC2308" s="60"/>
    </row>
    <row r="2309" ht="15">
      <c r="AC2309" s="60"/>
    </row>
    <row r="2310" ht="15">
      <c r="AC2310" s="60"/>
    </row>
    <row r="2311" ht="15">
      <c r="AC2311" s="60"/>
    </row>
    <row r="2312" ht="15">
      <c r="AC2312" s="60"/>
    </row>
    <row r="2313" ht="15">
      <c r="AC2313" s="60"/>
    </row>
    <row r="2314" ht="15">
      <c r="AC2314" s="60"/>
    </row>
    <row r="2315" ht="15">
      <c r="AC2315" s="60"/>
    </row>
    <row r="2316" ht="15">
      <c r="AC2316" s="60"/>
    </row>
    <row r="2317" ht="15">
      <c r="AC2317" s="60"/>
    </row>
    <row r="2318" ht="15">
      <c r="AC2318" s="60"/>
    </row>
    <row r="2319" ht="15">
      <c r="AC2319" s="60"/>
    </row>
    <row r="2320" ht="15">
      <c r="AC2320" s="60"/>
    </row>
    <row r="2321" ht="15">
      <c r="AC2321" s="60"/>
    </row>
    <row r="2322" ht="15">
      <c r="AC2322" s="60"/>
    </row>
    <row r="2323" ht="15">
      <c r="AC2323" s="60"/>
    </row>
    <row r="2324" ht="15">
      <c r="AC2324" s="60"/>
    </row>
    <row r="2325" ht="15">
      <c r="AC2325" s="60"/>
    </row>
    <row r="2326" ht="15">
      <c r="AC2326" s="60"/>
    </row>
    <row r="2327" ht="15">
      <c r="AC2327" s="60"/>
    </row>
    <row r="2328" ht="15">
      <c r="AC2328" s="60"/>
    </row>
    <row r="2329" ht="15">
      <c r="AC2329" s="60"/>
    </row>
    <row r="2330" ht="15">
      <c r="AC2330" s="60"/>
    </row>
    <row r="2331" ht="15">
      <c r="AC2331" s="60"/>
    </row>
    <row r="2332" ht="15">
      <c r="AC2332" s="60"/>
    </row>
    <row r="2333" ht="15">
      <c r="AC2333" s="60"/>
    </row>
    <row r="2334" ht="15">
      <c r="AC2334" s="60"/>
    </row>
    <row r="2335" ht="15">
      <c r="AC2335" s="60"/>
    </row>
    <row r="2336" ht="15">
      <c r="AC2336" s="60"/>
    </row>
    <row r="2337" ht="15">
      <c r="AC2337" s="60"/>
    </row>
    <row r="2338" ht="15">
      <c r="AC2338" s="60"/>
    </row>
    <row r="2339" ht="15">
      <c r="AC2339" s="60"/>
    </row>
    <row r="2340" ht="15">
      <c r="AC2340" s="60"/>
    </row>
    <row r="2341" ht="15">
      <c r="AC2341" s="60"/>
    </row>
    <row r="2342" ht="15">
      <c r="AC2342" s="60"/>
    </row>
    <row r="2343" ht="15">
      <c r="AC2343" s="60"/>
    </row>
    <row r="2344" ht="15">
      <c r="AC2344" s="60"/>
    </row>
    <row r="2345" ht="15">
      <c r="AC2345" s="60"/>
    </row>
    <row r="2346" ht="15">
      <c r="AC2346" s="60"/>
    </row>
    <row r="2347" ht="15">
      <c r="AC2347" s="60"/>
    </row>
    <row r="2348" ht="15">
      <c r="AC2348" s="60"/>
    </row>
    <row r="2349" ht="15">
      <c r="AC2349" s="60"/>
    </row>
    <row r="2350" ht="15">
      <c r="AC2350" s="60"/>
    </row>
    <row r="2351" ht="15">
      <c r="AC2351" s="60"/>
    </row>
    <row r="2352" ht="15">
      <c r="AC2352" s="60"/>
    </row>
    <row r="2353" ht="15">
      <c r="AC2353" s="60"/>
    </row>
    <row r="2354" ht="15">
      <c r="AC2354" s="60"/>
    </row>
    <row r="2355" ht="15">
      <c r="AC2355" s="60"/>
    </row>
    <row r="2356" ht="15">
      <c r="AC2356" s="60"/>
    </row>
    <row r="2357" ht="15">
      <c r="AC2357" s="60"/>
    </row>
    <row r="2358" ht="15">
      <c r="AC2358" s="60"/>
    </row>
    <row r="2359" ht="15">
      <c r="AC2359" s="60"/>
    </row>
    <row r="2360" ht="15">
      <c r="AC2360" s="60"/>
    </row>
    <row r="2361" ht="15">
      <c r="AC2361" s="60"/>
    </row>
    <row r="2362" ht="15">
      <c r="AC2362" s="60"/>
    </row>
    <row r="2363" ht="15">
      <c r="AC2363" s="60"/>
    </row>
    <row r="2364" ht="15">
      <c r="AC2364" s="60"/>
    </row>
    <row r="2365" ht="15">
      <c r="AC2365" s="60"/>
    </row>
    <row r="2366" ht="15">
      <c r="AC2366" s="60"/>
    </row>
    <row r="2367" ht="15">
      <c r="AC2367" s="60"/>
    </row>
    <row r="2368" ht="15">
      <c r="AC2368" s="60"/>
    </row>
    <row r="2369" ht="15">
      <c r="AC2369" s="60"/>
    </row>
    <row r="2370" ht="15">
      <c r="AC2370" s="60"/>
    </row>
    <row r="2371" ht="15">
      <c r="AC2371" s="60"/>
    </row>
    <row r="2372" ht="15">
      <c r="AC2372" s="60"/>
    </row>
    <row r="2373" ht="15">
      <c r="AC2373" s="60"/>
    </row>
    <row r="2374" ht="15">
      <c r="AC2374" s="60"/>
    </row>
    <row r="2375" ht="15">
      <c r="AC2375" s="60"/>
    </row>
    <row r="2376" ht="15">
      <c r="AC2376" s="60"/>
    </row>
    <row r="2377" ht="15">
      <c r="AC2377" s="60"/>
    </row>
    <row r="2378" ht="15">
      <c r="AC2378" s="60"/>
    </row>
    <row r="2379" ht="15">
      <c r="AC2379" s="60"/>
    </row>
    <row r="2380" ht="15">
      <c r="AC2380" s="60"/>
    </row>
    <row r="2381" ht="15">
      <c r="AC2381" s="60"/>
    </row>
    <row r="2382" ht="15">
      <c r="AC2382" s="60"/>
    </row>
    <row r="2383" ht="15">
      <c r="AC2383" s="60"/>
    </row>
    <row r="2384" ht="15">
      <c r="AC2384" s="60"/>
    </row>
    <row r="2385" ht="15">
      <c r="AC2385" s="60"/>
    </row>
    <row r="2386" ht="15">
      <c r="AC2386" s="60"/>
    </row>
    <row r="2387" ht="15">
      <c r="AC2387" s="60"/>
    </row>
    <row r="2388" ht="15">
      <c r="AC2388" s="60"/>
    </row>
    <row r="2389" ht="15">
      <c r="AC2389" s="60"/>
    </row>
    <row r="2390" ht="15">
      <c r="AC2390" s="60"/>
    </row>
    <row r="2391" ht="15">
      <c r="AC2391" s="60"/>
    </row>
    <row r="2392" ht="15">
      <c r="AC2392" s="60"/>
    </row>
    <row r="2393" ht="15">
      <c r="AC2393" s="60"/>
    </row>
    <row r="2394" ht="15">
      <c r="AC2394" s="60"/>
    </row>
    <row r="2395" ht="15">
      <c r="AC2395" s="60"/>
    </row>
    <row r="2396" ht="15">
      <c r="AC2396" s="60"/>
    </row>
    <row r="2397" ht="15">
      <c r="AC2397" s="60"/>
    </row>
    <row r="2398" ht="15">
      <c r="AC2398" s="60"/>
    </row>
    <row r="2399" ht="15">
      <c r="AC2399" s="60"/>
    </row>
    <row r="2400" ht="15">
      <c r="AC2400" s="60"/>
    </row>
    <row r="2401" ht="15">
      <c r="AC2401" s="60"/>
    </row>
    <row r="2402" ht="15">
      <c r="AC2402" s="38"/>
    </row>
    <row r="2403" ht="15">
      <c r="AC2403" s="38"/>
    </row>
    <row r="2404" ht="15">
      <c r="AC2404" s="38"/>
    </row>
    <row r="2405" ht="15">
      <c r="AC2405" s="38"/>
    </row>
    <row r="2406" ht="15">
      <c r="AC2406" s="38"/>
    </row>
    <row r="2407" ht="15">
      <c r="AC2407" s="38"/>
    </row>
    <row r="2408" ht="15">
      <c r="AC2408" s="38"/>
    </row>
    <row r="2409" ht="15">
      <c r="AC2409" s="38"/>
    </row>
    <row r="2410" ht="15">
      <c r="AC2410" s="38"/>
    </row>
    <row r="2411" ht="15">
      <c r="AC2411" s="38"/>
    </row>
    <row r="2412" ht="15">
      <c r="AC2412" s="38"/>
    </row>
    <row r="2413" ht="15">
      <c r="AC2413" s="38"/>
    </row>
    <row r="2414" ht="15">
      <c r="AC2414" s="38"/>
    </row>
    <row r="2415" ht="15">
      <c r="AC2415" s="38"/>
    </row>
    <row r="2416" ht="15">
      <c r="AC2416" s="38"/>
    </row>
    <row r="2417" ht="15">
      <c r="AC2417" s="38"/>
    </row>
    <row r="2418" ht="15">
      <c r="AC2418" s="38"/>
    </row>
    <row r="2419" ht="15">
      <c r="AC2419" s="38"/>
    </row>
    <row r="2420" ht="15">
      <c r="AC2420" s="38"/>
    </row>
    <row r="2421" ht="15">
      <c r="AC2421" s="38"/>
    </row>
    <row r="2422" ht="15">
      <c r="AC2422" s="38"/>
    </row>
    <row r="2423" ht="15">
      <c r="AC2423" s="38"/>
    </row>
    <row r="2424" ht="15">
      <c r="AC2424" s="38"/>
    </row>
    <row r="2425" ht="15">
      <c r="AC2425" s="38"/>
    </row>
    <row r="2426" ht="15">
      <c r="AC2426" s="38"/>
    </row>
    <row r="2427" ht="15">
      <c r="AC2427" s="38"/>
    </row>
    <row r="2428" ht="15">
      <c r="AC2428" s="38"/>
    </row>
    <row r="2429" ht="15">
      <c r="AC2429" s="38"/>
    </row>
    <row r="2430" ht="15">
      <c r="AC2430" s="38"/>
    </row>
    <row r="2431" ht="15">
      <c r="AC2431" s="38"/>
    </row>
    <row r="2432" ht="15">
      <c r="AC2432" s="38"/>
    </row>
    <row r="2433" ht="15">
      <c r="AC2433" s="38"/>
    </row>
    <row r="2434" ht="15">
      <c r="AC2434" s="38"/>
    </row>
    <row r="2435" ht="15">
      <c r="AC2435" s="38"/>
    </row>
    <row r="2436" ht="15">
      <c r="AC2436" s="38"/>
    </row>
    <row r="2437" ht="15">
      <c r="AC2437" s="38"/>
    </row>
    <row r="2438" ht="15">
      <c r="AC2438" s="38"/>
    </row>
    <row r="2439" ht="15">
      <c r="AC2439" s="38"/>
    </row>
    <row r="2440" ht="15">
      <c r="AC2440" s="38"/>
    </row>
    <row r="2441" ht="15">
      <c r="AC2441" s="38"/>
    </row>
    <row r="2442" ht="15">
      <c r="AC2442" s="38"/>
    </row>
    <row r="2443" ht="15">
      <c r="AC2443" s="38"/>
    </row>
    <row r="2444" ht="15">
      <c r="AC2444" s="38"/>
    </row>
    <row r="2445" ht="15">
      <c r="AC2445" s="38"/>
    </row>
    <row r="2446" ht="15">
      <c r="AC2446" s="38"/>
    </row>
    <row r="2447" ht="15">
      <c r="AC2447" s="38"/>
    </row>
    <row r="2448" ht="15">
      <c r="AC2448" s="38"/>
    </row>
    <row r="2449" ht="15">
      <c r="AC2449" s="38"/>
    </row>
    <row r="2450" ht="15">
      <c r="AC2450" s="38"/>
    </row>
    <row r="2451" ht="15">
      <c r="AC2451" s="38"/>
    </row>
    <row r="2452" ht="15">
      <c r="AC2452" s="38"/>
    </row>
    <row r="2453" ht="15">
      <c r="AC2453" s="38"/>
    </row>
    <row r="2454" ht="15">
      <c r="AC2454" s="38"/>
    </row>
    <row r="2455" ht="15">
      <c r="AC2455" s="38"/>
    </row>
    <row r="2456" ht="15">
      <c r="AC2456" s="38"/>
    </row>
    <row r="2457" ht="15">
      <c r="AC2457" s="38"/>
    </row>
    <row r="2458" ht="15">
      <c r="AC2458" s="38"/>
    </row>
    <row r="2459" ht="15">
      <c r="AC2459" s="38"/>
    </row>
    <row r="2460" ht="15">
      <c r="AC2460" s="38"/>
    </row>
    <row r="2461" ht="15">
      <c r="AC2461" s="38"/>
    </row>
    <row r="2462" ht="15">
      <c r="AC2462" s="38"/>
    </row>
    <row r="2463" ht="15">
      <c r="AC2463" s="38"/>
    </row>
    <row r="2464" ht="15">
      <c r="AC2464" s="38"/>
    </row>
    <row r="2465" ht="15">
      <c r="AC2465" s="38"/>
    </row>
    <row r="2466" ht="15">
      <c r="AC2466" s="38"/>
    </row>
    <row r="2467" ht="15">
      <c r="AC2467" s="38"/>
    </row>
    <row r="2468" ht="15">
      <c r="AC2468" s="38"/>
    </row>
    <row r="2469" ht="15">
      <c r="AC2469" s="38"/>
    </row>
    <row r="2470" ht="15">
      <c r="AC2470" s="38"/>
    </row>
    <row r="2471" ht="15">
      <c r="AC2471" s="38"/>
    </row>
    <row r="2472" ht="15">
      <c r="AC2472" s="38"/>
    </row>
    <row r="2473" ht="15">
      <c r="AC2473" s="38"/>
    </row>
    <row r="2474" ht="15">
      <c r="AC2474" s="38"/>
    </row>
    <row r="2475" ht="15">
      <c r="AC2475" s="38"/>
    </row>
    <row r="2476" ht="15">
      <c r="AC2476" s="38"/>
    </row>
    <row r="2477" ht="15">
      <c r="AC2477" s="38"/>
    </row>
    <row r="2478" ht="15">
      <c r="AC2478" s="38"/>
    </row>
    <row r="2479" ht="15">
      <c r="AC2479" s="38"/>
    </row>
    <row r="2480" ht="15">
      <c r="AC2480" s="38"/>
    </row>
    <row r="2481" ht="15">
      <c r="AC2481" s="38"/>
    </row>
    <row r="2482" ht="15">
      <c r="AC2482" s="38"/>
    </row>
    <row r="2483" ht="15">
      <c r="AC2483" s="38"/>
    </row>
    <row r="2484" ht="15">
      <c r="AC2484" s="38"/>
    </row>
    <row r="2485" ht="15">
      <c r="AC2485" s="38"/>
    </row>
    <row r="2486" ht="15">
      <c r="AC2486" s="38"/>
    </row>
    <row r="2487" ht="15">
      <c r="AC2487" s="38"/>
    </row>
    <row r="2488" ht="15">
      <c r="AC2488" s="38"/>
    </row>
    <row r="2489" ht="15">
      <c r="AC2489" s="38"/>
    </row>
    <row r="2490" ht="15">
      <c r="AC2490" s="38"/>
    </row>
    <row r="2491" ht="15">
      <c r="AC2491" s="38"/>
    </row>
    <row r="2492" ht="15">
      <c r="AC2492" s="38"/>
    </row>
    <row r="2493" ht="15">
      <c r="AC2493" s="38"/>
    </row>
    <row r="2494" ht="15">
      <c r="AC2494" s="38"/>
    </row>
    <row r="2495" ht="15">
      <c r="AC2495" s="38"/>
    </row>
    <row r="2496" ht="15">
      <c r="AC2496" s="38"/>
    </row>
    <row r="2497" ht="15">
      <c r="AC2497" s="38"/>
    </row>
    <row r="2498" ht="15">
      <c r="AC2498" s="38"/>
    </row>
    <row r="2499" ht="15">
      <c r="AC2499" s="38"/>
    </row>
    <row r="2500" ht="15">
      <c r="AC2500" s="38"/>
    </row>
    <row r="2501" ht="15">
      <c r="AC2501" s="38"/>
    </row>
    <row r="2502" ht="15">
      <c r="AC2502" s="38"/>
    </row>
    <row r="2503" ht="15">
      <c r="AC2503" s="38"/>
    </row>
    <row r="2504" ht="15">
      <c r="AC2504" s="38"/>
    </row>
    <row r="2505" ht="15">
      <c r="AC2505" s="38"/>
    </row>
    <row r="2506" ht="15">
      <c r="AC2506" s="38"/>
    </row>
    <row r="2507" ht="15">
      <c r="AC2507" s="38"/>
    </row>
    <row r="2508" ht="15">
      <c r="AC2508" s="38"/>
    </row>
    <row r="2509" ht="15">
      <c r="AC2509" s="38"/>
    </row>
    <row r="2510" ht="15">
      <c r="AC2510" s="38"/>
    </row>
    <row r="2511" ht="15">
      <c r="AC2511" s="38"/>
    </row>
    <row r="2512" ht="15">
      <c r="AC2512" s="38"/>
    </row>
    <row r="2513" ht="15">
      <c r="AC2513" s="38"/>
    </row>
    <row r="2514" ht="15">
      <c r="AC2514" s="38"/>
    </row>
    <row r="2515" ht="15">
      <c r="AC2515" s="38"/>
    </row>
    <row r="2516" ht="15">
      <c r="AC2516" s="38"/>
    </row>
    <row r="2517" ht="15">
      <c r="AC2517" s="38"/>
    </row>
    <row r="2518" ht="15">
      <c r="AC2518" s="38"/>
    </row>
    <row r="2519" ht="15">
      <c r="AC2519" s="38"/>
    </row>
    <row r="2520" ht="15">
      <c r="AC2520" s="38"/>
    </row>
    <row r="2521" ht="15">
      <c r="AC2521" s="38"/>
    </row>
    <row r="2522" ht="15">
      <c r="AC2522" s="38"/>
    </row>
    <row r="2523" ht="15">
      <c r="AC2523" s="38"/>
    </row>
    <row r="2524" ht="15">
      <c r="AC2524" s="38"/>
    </row>
    <row r="2525" ht="15">
      <c r="AC2525" s="38"/>
    </row>
    <row r="2526" ht="15">
      <c r="AC2526" s="38"/>
    </row>
    <row r="2527" ht="15">
      <c r="AC2527" s="38"/>
    </row>
    <row r="2528" ht="15">
      <c r="AC2528" s="38"/>
    </row>
    <row r="2529" ht="15">
      <c r="AC2529" s="38"/>
    </row>
    <row r="2530" ht="15">
      <c r="AC2530" s="38"/>
    </row>
    <row r="2531" ht="15">
      <c r="AC2531" s="38"/>
    </row>
    <row r="2532" ht="15">
      <c r="AC2532" s="38"/>
    </row>
    <row r="2533" ht="15">
      <c r="AC2533" s="38"/>
    </row>
    <row r="2534" ht="15">
      <c r="AC2534" s="38"/>
    </row>
    <row r="2535" ht="15">
      <c r="AC2535" s="38"/>
    </row>
    <row r="2536" ht="15">
      <c r="AC2536" s="38"/>
    </row>
    <row r="2537" ht="15">
      <c r="AC2537" s="38"/>
    </row>
    <row r="2538" ht="15">
      <c r="AC2538" s="38"/>
    </row>
    <row r="2539" ht="15">
      <c r="AC2539" s="38"/>
    </row>
    <row r="2540" ht="15">
      <c r="AC2540" s="38"/>
    </row>
    <row r="2541" ht="15">
      <c r="AC2541" s="38"/>
    </row>
    <row r="2542" ht="15">
      <c r="AC2542" s="38"/>
    </row>
    <row r="2543" ht="15">
      <c r="AC2543" s="38"/>
    </row>
    <row r="2544" ht="15">
      <c r="AC2544" s="38"/>
    </row>
    <row r="2545" ht="15">
      <c r="AC2545" s="38"/>
    </row>
    <row r="2546" ht="15">
      <c r="AC2546" s="38"/>
    </row>
    <row r="2547" ht="15">
      <c r="AC2547" s="38"/>
    </row>
    <row r="2548" ht="15">
      <c r="AC2548" s="38"/>
    </row>
    <row r="2549" ht="15">
      <c r="AC2549" s="38"/>
    </row>
    <row r="2550" ht="15">
      <c r="AC2550" s="38"/>
    </row>
    <row r="2551" ht="15">
      <c r="AC2551" s="38"/>
    </row>
    <row r="2552" ht="15">
      <c r="AC2552" s="38"/>
    </row>
    <row r="2553" ht="15">
      <c r="AC2553" s="38"/>
    </row>
    <row r="2554" ht="15">
      <c r="AC2554" s="38"/>
    </row>
    <row r="2555" ht="15">
      <c r="AC2555" s="38"/>
    </row>
    <row r="2556" ht="15">
      <c r="AC2556" s="38"/>
    </row>
    <row r="2557" ht="15">
      <c r="AC2557" s="38"/>
    </row>
    <row r="2558" ht="15">
      <c r="AC2558" s="38"/>
    </row>
    <row r="2559" ht="15">
      <c r="AC2559" s="38"/>
    </row>
    <row r="2560" ht="15">
      <c r="AC2560" s="38"/>
    </row>
    <row r="2561" ht="15">
      <c r="AC2561" s="38"/>
    </row>
    <row r="2562" ht="15">
      <c r="AC2562" s="38"/>
    </row>
    <row r="2563" ht="15">
      <c r="AC2563" s="38"/>
    </row>
    <row r="2564" ht="15">
      <c r="AC2564" s="38"/>
    </row>
    <row r="2565" ht="15">
      <c r="AC2565" s="38"/>
    </row>
    <row r="2566" ht="15">
      <c r="AC2566" s="38"/>
    </row>
    <row r="2567" ht="15">
      <c r="AC2567" s="38"/>
    </row>
    <row r="2568" ht="15">
      <c r="AC2568" s="38"/>
    </row>
    <row r="2569" ht="15">
      <c r="AC2569" s="38"/>
    </row>
    <row r="2570" ht="15">
      <c r="AC2570" s="38"/>
    </row>
    <row r="2571" ht="15">
      <c r="AC2571" s="38"/>
    </row>
    <row r="2572" ht="15">
      <c r="AC2572" s="38"/>
    </row>
    <row r="2573" ht="15">
      <c r="AC2573" s="38"/>
    </row>
    <row r="2574" ht="15">
      <c r="AC2574" s="38"/>
    </row>
    <row r="2575" ht="15">
      <c r="AC2575" s="38"/>
    </row>
    <row r="2576" ht="15">
      <c r="AC2576" s="38"/>
    </row>
    <row r="2577" ht="15">
      <c r="AC2577" s="38"/>
    </row>
    <row r="2578" ht="15">
      <c r="AC2578" s="38"/>
    </row>
    <row r="2579" ht="15">
      <c r="AC2579" s="38"/>
    </row>
    <row r="2580" ht="15">
      <c r="AC2580" s="38"/>
    </row>
    <row r="2581" ht="15">
      <c r="AC2581" s="38"/>
    </row>
    <row r="2582" ht="15">
      <c r="AC2582" s="38"/>
    </row>
    <row r="2583" ht="15">
      <c r="AC2583" s="38"/>
    </row>
    <row r="2584" ht="15">
      <c r="AC2584" s="38"/>
    </row>
    <row r="2585" ht="15">
      <c r="AC2585" s="38"/>
    </row>
    <row r="2586" ht="15">
      <c r="AC2586" s="38"/>
    </row>
    <row r="2587" ht="15">
      <c r="AC2587" s="38"/>
    </row>
    <row r="2588" ht="15">
      <c r="AC2588" s="38"/>
    </row>
    <row r="2589" ht="15">
      <c r="AC2589" s="38"/>
    </row>
    <row r="2590" ht="15">
      <c r="AC2590" s="38"/>
    </row>
    <row r="2591" ht="15">
      <c r="AC2591" s="38"/>
    </row>
    <row r="2592" ht="15">
      <c r="AC2592" s="38"/>
    </row>
    <row r="2593" ht="15">
      <c r="AC2593" s="38"/>
    </row>
    <row r="2594" ht="15">
      <c r="AC2594" s="38"/>
    </row>
    <row r="2595" ht="15">
      <c r="AC2595" s="38"/>
    </row>
    <row r="2596" ht="15">
      <c r="AC2596" s="38"/>
    </row>
    <row r="2597" ht="15">
      <c r="AC2597" s="38"/>
    </row>
    <row r="2598" ht="15">
      <c r="AC2598" s="38"/>
    </row>
    <row r="2599" ht="15">
      <c r="AC2599" s="38"/>
    </row>
    <row r="2600" ht="15">
      <c r="AC2600" s="38"/>
    </row>
    <row r="2601" ht="15">
      <c r="AC2601" s="38"/>
    </row>
    <row r="2602" ht="15">
      <c r="AC2602" s="38"/>
    </row>
    <row r="2603" ht="15">
      <c r="AC2603" s="38"/>
    </row>
    <row r="2604" ht="15">
      <c r="AC2604" s="38"/>
    </row>
    <row r="2605" ht="15">
      <c r="AC2605" s="38"/>
    </row>
    <row r="2606" ht="15">
      <c r="AC2606" s="38"/>
    </row>
    <row r="2607" ht="15">
      <c r="AC2607" s="38"/>
    </row>
    <row r="2608" ht="15">
      <c r="AC2608" s="38"/>
    </row>
    <row r="2609" ht="15">
      <c r="AC2609" s="38"/>
    </row>
    <row r="2610" ht="15">
      <c r="AC2610" s="38"/>
    </row>
    <row r="2611" ht="15">
      <c r="AC2611" s="38"/>
    </row>
    <row r="2612" ht="15">
      <c r="AC2612" s="38"/>
    </row>
    <row r="2613" ht="15">
      <c r="AC2613" s="38"/>
    </row>
    <row r="2614" ht="15">
      <c r="AC2614" s="38"/>
    </row>
    <row r="2615" ht="15">
      <c r="AC2615" s="38"/>
    </row>
    <row r="2616" ht="15">
      <c r="AC2616" s="38"/>
    </row>
    <row r="2617" ht="15">
      <c r="AC2617" s="38"/>
    </row>
    <row r="2618" ht="15">
      <c r="AC2618" s="38"/>
    </row>
    <row r="2619" ht="15">
      <c r="AC2619" s="38"/>
    </row>
    <row r="2620" ht="15">
      <c r="AC2620" s="38"/>
    </row>
    <row r="2621" ht="15">
      <c r="AC2621" s="38"/>
    </row>
    <row r="2622" ht="15">
      <c r="AC2622" s="38"/>
    </row>
    <row r="2623" ht="15">
      <c r="AC2623" s="38"/>
    </row>
    <row r="2624" ht="15">
      <c r="AC2624" s="38"/>
    </row>
    <row r="2625" ht="15">
      <c r="AC2625" s="38"/>
    </row>
    <row r="2626" ht="15">
      <c r="AC2626" s="38"/>
    </row>
    <row r="2627" ht="15">
      <c r="AC2627" s="38"/>
    </row>
    <row r="2628" ht="15">
      <c r="AC2628" s="38"/>
    </row>
    <row r="2629" ht="15">
      <c r="AC2629" s="38"/>
    </row>
    <row r="2630" ht="15">
      <c r="AC2630" s="38"/>
    </row>
    <row r="2631" ht="15">
      <c r="AC2631" s="38"/>
    </row>
    <row r="2632" ht="15">
      <c r="AC2632" s="38"/>
    </row>
    <row r="2633" ht="15">
      <c r="AC2633" s="38"/>
    </row>
    <row r="2634" ht="15">
      <c r="AC2634" s="38"/>
    </row>
    <row r="2635" ht="15">
      <c r="AC2635" s="38"/>
    </row>
    <row r="2636" ht="15">
      <c r="AC2636" s="38"/>
    </row>
    <row r="2637" ht="15">
      <c r="AC2637" s="38"/>
    </row>
    <row r="2638" ht="15">
      <c r="AC2638" s="38"/>
    </row>
    <row r="2639" ht="15">
      <c r="AC2639" s="38"/>
    </row>
    <row r="2640" ht="15">
      <c r="AC2640" s="38"/>
    </row>
    <row r="2641" ht="15">
      <c r="AC2641" s="38"/>
    </row>
    <row r="2642" ht="15">
      <c r="AC2642" s="38"/>
    </row>
    <row r="2643" ht="15">
      <c r="AC2643" s="38"/>
    </row>
    <row r="2644" ht="15">
      <c r="AC2644" s="38"/>
    </row>
    <row r="2645" ht="15">
      <c r="AC2645" s="38"/>
    </row>
    <row r="2646" ht="15">
      <c r="AC2646" s="38"/>
    </row>
    <row r="2647" ht="15">
      <c r="AC2647" s="38"/>
    </row>
    <row r="2648" ht="15">
      <c r="AC2648" s="38"/>
    </row>
    <row r="2649" ht="15">
      <c r="AC2649" s="38"/>
    </row>
    <row r="2650" ht="15">
      <c r="AC2650" s="38"/>
    </row>
    <row r="2651" ht="15">
      <c r="AC2651" s="38"/>
    </row>
    <row r="2652" ht="15">
      <c r="AC2652" s="38"/>
    </row>
    <row r="2653" ht="15">
      <c r="AC2653" s="38"/>
    </row>
    <row r="2654" ht="15">
      <c r="AC2654" s="38"/>
    </row>
    <row r="2655" ht="15">
      <c r="AC2655" s="38"/>
    </row>
    <row r="2656" ht="15">
      <c r="AC2656" s="38"/>
    </row>
    <row r="2657" ht="15">
      <c r="AC2657" s="38"/>
    </row>
    <row r="2658" ht="15">
      <c r="AC2658" s="38"/>
    </row>
    <row r="2659" ht="15">
      <c r="AC2659" s="38"/>
    </row>
    <row r="2660" ht="15">
      <c r="AC2660" s="38"/>
    </row>
    <row r="2661" ht="15">
      <c r="AC2661" s="38"/>
    </row>
    <row r="2662" ht="15">
      <c r="AC2662" s="38"/>
    </row>
    <row r="2663" ht="15">
      <c r="AC2663" s="38"/>
    </row>
    <row r="2664" ht="15">
      <c r="AC2664" s="38"/>
    </row>
    <row r="2665" ht="15">
      <c r="AC2665" s="38"/>
    </row>
    <row r="2666" ht="15">
      <c r="AC2666" s="38"/>
    </row>
    <row r="2667" ht="15">
      <c r="AC2667" s="38"/>
    </row>
    <row r="2668" ht="15">
      <c r="AC2668" s="38"/>
    </row>
    <row r="2669" ht="15">
      <c r="AC2669" s="38"/>
    </row>
    <row r="2670" ht="15">
      <c r="AC2670" s="38"/>
    </row>
    <row r="2671" ht="15">
      <c r="AC2671" s="38"/>
    </row>
    <row r="2672" ht="15">
      <c r="AC2672" s="38"/>
    </row>
    <row r="2673" ht="15">
      <c r="AC2673" s="38"/>
    </row>
    <row r="2674" ht="15">
      <c r="AC2674" s="38"/>
    </row>
    <row r="2675" ht="15">
      <c r="AC2675" s="38"/>
    </row>
    <row r="2676" ht="15">
      <c r="AC2676" s="38"/>
    </row>
    <row r="2677" ht="15">
      <c r="AC2677" s="38"/>
    </row>
    <row r="2678" ht="15">
      <c r="AC2678" s="38"/>
    </row>
    <row r="2679" ht="15">
      <c r="AC2679" s="38"/>
    </row>
    <row r="2680" ht="15">
      <c r="AC2680" s="38"/>
    </row>
    <row r="2681" ht="15">
      <c r="AC2681" s="38"/>
    </row>
    <row r="2682" ht="15">
      <c r="AC2682" s="38"/>
    </row>
    <row r="2683" ht="15">
      <c r="AC2683" s="38"/>
    </row>
    <row r="2684" ht="15">
      <c r="AC2684" s="38"/>
    </row>
    <row r="2685" ht="15">
      <c r="AC2685" s="38"/>
    </row>
    <row r="2686" ht="15">
      <c r="AC2686" s="38"/>
    </row>
    <row r="2687" ht="15">
      <c r="AC2687" s="38"/>
    </row>
    <row r="2688" ht="15">
      <c r="AC2688" s="38"/>
    </row>
    <row r="2689" ht="15">
      <c r="AC2689" s="38"/>
    </row>
    <row r="2690" ht="15">
      <c r="AC2690" s="38"/>
    </row>
    <row r="2691" ht="15">
      <c r="AC2691" s="38"/>
    </row>
    <row r="2692" ht="15">
      <c r="AC2692" s="38"/>
    </row>
    <row r="2693" ht="15">
      <c r="AC2693" s="38"/>
    </row>
    <row r="2694" ht="15">
      <c r="AC2694" s="38"/>
    </row>
    <row r="2695" ht="15">
      <c r="AC2695" s="38"/>
    </row>
    <row r="2696" ht="15">
      <c r="AC2696" s="38"/>
    </row>
    <row r="2697" ht="15">
      <c r="AC2697" s="38"/>
    </row>
    <row r="2698" ht="15">
      <c r="AC2698" s="38"/>
    </row>
    <row r="2699" ht="15">
      <c r="AC2699" s="38"/>
    </row>
    <row r="2700" ht="15">
      <c r="AC2700" s="38"/>
    </row>
    <row r="2701" ht="15">
      <c r="AC2701" s="38"/>
    </row>
    <row r="2702" ht="15">
      <c r="AC2702" s="38"/>
    </row>
    <row r="2703" ht="15">
      <c r="AC2703" s="38"/>
    </row>
    <row r="2704" ht="15">
      <c r="AC2704" s="38"/>
    </row>
    <row r="2705" ht="15">
      <c r="AC2705" s="38"/>
    </row>
    <row r="2706" ht="15">
      <c r="AC2706" s="38"/>
    </row>
    <row r="2707" ht="15">
      <c r="AC2707" s="38"/>
    </row>
    <row r="2708" ht="15">
      <c r="AC2708" s="38"/>
    </row>
    <row r="2709" ht="15">
      <c r="AC2709" s="38"/>
    </row>
    <row r="2710" ht="15">
      <c r="AC2710" s="38"/>
    </row>
    <row r="2711" ht="15">
      <c r="AC2711" s="38"/>
    </row>
    <row r="2712" ht="15">
      <c r="AC2712" s="38"/>
    </row>
    <row r="2713" ht="15">
      <c r="AC2713" s="38"/>
    </row>
    <row r="2714" ht="15">
      <c r="AC2714" s="38"/>
    </row>
    <row r="2715" ht="15">
      <c r="AC2715" s="38"/>
    </row>
    <row r="2716" ht="15">
      <c r="AC2716" s="38"/>
    </row>
    <row r="2717" ht="15">
      <c r="AC2717" s="38"/>
    </row>
    <row r="2718" ht="15">
      <c r="AC2718" s="38"/>
    </row>
    <row r="2719" ht="15">
      <c r="AC2719" s="38"/>
    </row>
    <row r="2720" ht="15">
      <c r="AC2720" s="38"/>
    </row>
    <row r="2721" ht="15">
      <c r="AC2721" s="38"/>
    </row>
    <row r="2722" ht="15">
      <c r="AC2722" s="38"/>
    </row>
    <row r="2723" ht="15">
      <c r="AC2723" s="38"/>
    </row>
    <row r="2724" ht="15">
      <c r="AC2724" s="38"/>
    </row>
    <row r="2725" ht="15">
      <c r="AC2725" s="38"/>
    </row>
    <row r="2726" ht="15">
      <c r="AC2726" s="38"/>
    </row>
    <row r="2727" ht="15">
      <c r="AC2727" s="38"/>
    </row>
    <row r="2728" ht="15">
      <c r="AC2728" s="38"/>
    </row>
    <row r="2729" ht="15">
      <c r="AC2729" s="38"/>
    </row>
    <row r="2730" ht="15">
      <c r="AC2730" s="38"/>
    </row>
    <row r="2731" ht="15">
      <c r="AC2731" s="38"/>
    </row>
    <row r="2732" ht="15">
      <c r="AC2732" s="38"/>
    </row>
    <row r="2733" ht="15">
      <c r="AC2733" s="38"/>
    </row>
    <row r="2734" ht="15">
      <c r="AC2734" s="38"/>
    </row>
    <row r="2735" ht="15">
      <c r="AC2735" s="38"/>
    </row>
    <row r="2736" ht="15">
      <c r="AC2736" s="38"/>
    </row>
    <row r="2737" ht="15">
      <c r="AC2737" s="38"/>
    </row>
    <row r="2738" ht="15">
      <c r="AC2738" s="38"/>
    </row>
    <row r="2739" ht="15">
      <c r="AC2739" s="38"/>
    </row>
    <row r="2740" ht="15">
      <c r="AC2740" s="38"/>
    </row>
    <row r="2741" ht="15">
      <c r="AC2741" s="38"/>
    </row>
    <row r="2742" ht="15">
      <c r="AC2742" s="38"/>
    </row>
    <row r="2743" ht="15">
      <c r="AC2743" s="38"/>
    </row>
    <row r="2744" ht="15">
      <c r="AC2744" s="38"/>
    </row>
    <row r="2745" ht="15">
      <c r="AC2745" s="38"/>
    </row>
    <row r="2746" ht="15">
      <c r="AC2746" s="38"/>
    </row>
    <row r="2747" ht="15">
      <c r="AC2747" s="38"/>
    </row>
    <row r="2748" ht="15">
      <c r="AC2748" s="38"/>
    </row>
    <row r="2749" ht="15">
      <c r="AC2749" s="38"/>
    </row>
    <row r="2750" ht="15">
      <c r="AC2750" s="38"/>
    </row>
    <row r="2751" ht="15">
      <c r="AC2751" s="38"/>
    </row>
    <row r="2752" ht="15">
      <c r="AC2752" s="38"/>
    </row>
    <row r="2753" ht="15">
      <c r="AC2753" s="38"/>
    </row>
    <row r="2754" ht="15">
      <c r="AC2754" s="38"/>
    </row>
    <row r="2755" ht="15">
      <c r="AC2755" s="38"/>
    </row>
    <row r="2756" ht="15">
      <c r="AC2756" s="38"/>
    </row>
    <row r="2757" ht="15">
      <c r="AC2757" s="38"/>
    </row>
    <row r="2758" ht="15">
      <c r="AC2758" s="38"/>
    </row>
    <row r="2759" ht="15">
      <c r="AC2759" s="38"/>
    </row>
    <row r="2760" ht="15">
      <c r="AC2760" s="38"/>
    </row>
    <row r="2761" ht="15">
      <c r="AC2761" s="38"/>
    </row>
    <row r="2762" ht="15">
      <c r="AC2762" s="38"/>
    </row>
    <row r="2763" ht="15">
      <c r="AC2763" s="38"/>
    </row>
    <row r="2764" ht="15">
      <c r="AC2764" s="38"/>
    </row>
    <row r="2765" ht="15">
      <c r="AC2765" s="38"/>
    </row>
    <row r="2766" ht="15">
      <c r="AC2766" s="38"/>
    </row>
    <row r="2767" ht="15">
      <c r="AC2767" s="38"/>
    </row>
    <row r="2768" ht="15">
      <c r="AC2768" s="38"/>
    </row>
    <row r="2769" ht="15">
      <c r="AC2769" s="38"/>
    </row>
    <row r="2770" ht="15">
      <c r="AC2770" s="38"/>
    </row>
    <row r="2771" ht="15">
      <c r="AC2771" s="38"/>
    </row>
    <row r="2772" ht="15">
      <c r="AC2772" s="38"/>
    </row>
    <row r="2773" ht="15">
      <c r="AC2773" s="38"/>
    </row>
    <row r="2774" ht="15">
      <c r="AC2774" s="38"/>
    </row>
    <row r="2775" ht="15">
      <c r="AC2775" s="38"/>
    </row>
    <row r="2776" ht="15">
      <c r="AC2776" s="38"/>
    </row>
    <row r="2777" ht="15">
      <c r="AC2777" s="38"/>
    </row>
    <row r="2778" ht="15">
      <c r="AC2778" s="38"/>
    </row>
    <row r="2779" ht="15">
      <c r="AC2779" s="38"/>
    </row>
    <row r="2780" ht="15">
      <c r="AC2780" s="38"/>
    </row>
    <row r="2781" ht="15">
      <c r="AC2781" s="38"/>
    </row>
    <row r="2782" ht="15">
      <c r="AC2782" s="38"/>
    </row>
    <row r="2783" ht="15">
      <c r="AC2783" s="38"/>
    </row>
    <row r="2784" ht="15">
      <c r="AC2784" s="38"/>
    </row>
    <row r="2785" ht="15">
      <c r="AC2785" s="38"/>
    </row>
    <row r="2786" ht="15">
      <c r="AC2786" s="38"/>
    </row>
    <row r="2787" ht="15">
      <c r="AC2787" s="38"/>
    </row>
    <row r="2788" ht="15">
      <c r="AC2788" s="38"/>
    </row>
    <row r="2789" ht="15">
      <c r="AC2789" s="38"/>
    </row>
    <row r="2790" ht="15">
      <c r="AC2790" s="38"/>
    </row>
    <row r="2791" ht="15">
      <c r="AC2791" s="38"/>
    </row>
    <row r="2792" ht="15">
      <c r="AC2792" s="38"/>
    </row>
    <row r="2793" ht="15">
      <c r="AC2793" s="38"/>
    </row>
    <row r="2794" ht="15">
      <c r="AC2794" s="38"/>
    </row>
    <row r="2795" ht="15">
      <c r="AC2795" s="38"/>
    </row>
    <row r="2796" ht="15">
      <c r="AC2796" s="38"/>
    </row>
    <row r="2797" ht="15">
      <c r="AC2797" s="38"/>
    </row>
    <row r="2798" ht="15">
      <c r="AC2798" s="38"/>
    </row>
    <row r="2799" ht="15">
      <c r="AC2799" s="38"/>
    </row>
    <row r="2800" ht="15">
      <c r="AC2800" s="38"/>
    </row>
    <row r="2801" ht="15">
      <c r="AC2801" s="38"/>
    </row>
    <row r="2802" ht="15">
      <c r="AC2802" s="38"/>
    </row>
    <row r="2803" ht="15">
      <c r="AC2803" s="38"/>
    </row>
    <row r="2804" ht="15">
      <c r="AC2804" s="38"/>
    </row>
    <row r="2805" ht="15">
      <c r="AC2805" s="38"/>
    </row>
    <row r="2806" ht="15">
      <c r="AC2806" s="38"/>
    </row>
    <row r="2807" ht="15">
      <c r="AC2807" s="38"/>
    </row>
    <row r="2808" ht="15">
      <c r="AC2808" s="38"/>
    </row>
    <row r="2809" ht="15">
      <c r="AC2809" s="38"/>
    </row>
    <row r="2810" ht="15">
      <c r="AC2810" s="38"/>
    </row>
    <row r="2811" ht="15">
      <c r="AC2811" s="38"/>
    </row>
    <row r="2812" ht="15">
      <c r="AC2812" s="38"/>
    </row>
    <row r="2813" ht="15">
      <c r="AC2813" s="38"/>
    </row>
    <row r="2814" ht="15">
      <c r="AC2814" s="38"/>
    </row>
    <row r="2815" ht="15">
      <c r="AC2815" s="38"/>
    </row>
    <row r="2816" ht="15">
      <c r="AC2816" s="38"/>
    </row>
    <row r="2817" ht="15">
      <c r="AC2817" s="38"/>
    </row>
    <row r="2818" ht="15">
      <c r="AC2818" s="38"/>
    </row>
    <row r="2819" ht="15">
      <c r="AC2819" s="38"/>
    </row>
    <row r="2820" ht="15">
      <c r="AC2820" s="38"/>
    </row>
    <row r="2821" ht="15">
      <c r="AC2821" s="38"/>
    </row>
    <row r="2822" ht="15">
      <c r="AC2822" s="38"/>
    </row>
    <row r="2823" ht="15">
      <c r="AC2823" s="38"/>
    </row>
    <row r="2824" ht="15">
      <c r="AC2824" s="38"/>
    </row>
    <row r="2825" ht="15">
      <c r="AC2825" s="38"/>
    </row>
    <row r="2826" ht="15">
      <c r="AC2826" s="38"/>
    </row>
    <row r="2827" ht="15">
      <c r="AC2827" s="38"/>
    </row>
    <row r="2828" ht="15">
      <c r="AC2828" s="38"/>
    </row>
    <row r="2829" ht="15">
      <c r="AC2829" s="38"/>
    </row>
    <row r="2830" ht="15">
      <c r="AC2830" s="38"/>
    </row>
    <row r="2831" ht="15">
      <c r="AC2831" s="38"/>
    </row>
    <row r="2832" ht="15">
      <c r="AC2832" s="38"/>
    </row>
    <row r="2833" ht="15">
      <c r="AC2833" s="38"/>
    </row>
    <row r="2834" ht="15">
      <c r="AC2834" s="38"/>
    </row>
    <row r="2835" ht="15">
      <c r="AC2835" s="38"/>
    </row>
    <row r="2836" ht="15">
      <c r="AC2836" s="38"/>
    </row>
    <row r="2837" ht="15">
      <c r="AC2837" s="38"/>
    </row>
    <row r="2838" ht="15">
      <c r="AC2838" s="38"/>
    </row>
    <row r="2839" ht="15">
      <c r="AC2839" s="38"/>
    </row>
    <row r="2840" ht="15">
      <c r="AC2840" s="38"/>
    </row>
    <row r="2841" ht="15">
      <c r="AC2841" s="38"/>
    </row>
    <row r="2842" ht="15">
      <c r="AC2842" s="38"/>
    </row>
    <row r="2843" ht="15">
      <c r="AC2843" s="38"/>
    </row>
    <row r="2844" ht="15">
      <c r="AC2844" s="38"/>
    </row>
    <row r="2845" ht="15">
      <c r="AC2845" s="38"/>
    </row>
    <row r="2846" ht="15">
      <c r="AC2846" s="38"/>
    </row>
    <row r="2847" ht="15">
      <c r="AC2847" s="38"/>
    </row>
    <row r="2848" ht="15">
      <c r="AC2848" s="38"/>
    </row>
    <row r="2849" ht="15">
      <c r="AC2849" s="38"/>
    </row>
    <row r="2850" ht="15">
      <c r="AC2850" s="38"/>
    </row>
    <row r="2851" ht="15">
      <c r="AC2851" s="38"/>
    </row>
    <row r="2852" ht="15">
      <c r="AC2852" s="38"/>
    </row>
    <row r="2853" ht="15">
      <c r="AC2853" s="38"/>
    </row>
    <row r="2854" ht="15">
      <c r="AC2854" s="38"/>
    </row>
    <row r="2855" ht="15">
      <c r="AC2855" s="38"/>
    </row>
    <row r="2856" ht="15">
      <c r="AC2856" s="38"/>
    </row>
    <row r="2857" ht="15">
      <c r="AC2857" s="38"/>
    </row>
    <row r="2858" ht="15">
      <c r="AC2858" s="38"/>
    </row>
    <row r="2859" ht="15">
      <c r="AC2859" s="38"/>
    </row>
    <row r="2860" ht="15">
      <c r="AC2860" s="38"/>
    </row>
    <row r="2861" ht="15">
      <c r="AC2861" s="38"/>
    </row>
    <row r="2862" ht="15">
      <c r="AC2862" s="38"/>
    </row>
    <row r="2863" ht="15">
      <c r="AC2863" s="38"/>
    </row>
    <row r="2864" ht="15">
      <c r="AC2864" s="38"/>
    </row>
    <row r="2865" ht="15">
      <c r="AC2865" s="38"/>
    </row>
    <row r="2866" ht="15">
      <c r="AC2866" s="38"/>
    </row>
    <row r="2867" ht="15">
      <c r="AC2867" s="38"/>
    </row>
    <row r="2868" ht="15">
      <c r="AC2868" s="38"/>
    </row>
    <row r="2869" ht="15">
      <c r="AC2869" s="38"/>
    </row>
    <row r="2870" ht="15">
      <c r="AC2870" s="38"/>
    </row>
    <row r="2871" ht="15">
      <c r="AC2871" s="38"/>
    </row>
    <row r="2872" ht="15">
      <c r="AC2872" s="38"/>
    </row>
    <row r="2873" ht="15">
      <c r="AC2873" s="38"/>
    </row>
    <row r="2874" ht="15">
      <c r="AC2874" s="38"/>
    </row>
    <row r="2875" ht="15">
      <c r="AC2875" s="38"/>
    </row>
    <row r="2876" ht="15">
      <c r="AC2876" s="38"/>
    </row>
    <row r="2877" ht="15">
      <c r="AC2877" s="38"/>
    </row>
    <row r="2878" ht="15">
      <c r="AC2878" s="38"/>
    </row>
    <row r="2879" ht="15">
      <c r="AC2879" s="38"/>
    </row>
    <row r="2880" ht="15">
      <c r="AC2880" s="38"/>
    </row>
    <row r="2881" ht="15">
      <c r="AC2881" s="38"/>
    </row>
    <row r="2882" ht="15">
      <c r="AC2882" s="38"/>
    </row>
    <row r="2883" ht="15">
      <c r="AC2883" s="38"/>
    </row>
    <row r="2884" ht="15">
      <c r="AC2884" s="38"/>
    </row>
    <row r="2885" ht="15">
      <c r="AC2885" s="38"/>
    </row>
    <row r="2886" ht="15">
      <c r="AC2886" s="38"/>
    </row>
    <row r="2887" ht="15">
      <c r="AC2887" s="38"/>
    </row>
    <row r="2888" ht="15">
      <c r="AC2888" s="38"/>
    </row>
    <row r="2889" ht="15">
      <c r="AC2889" s="38"/>
    </row>
    <row r="2890" ht="15">
      <c r="AC2890" s="38"/>
    </row>
    <row r="2891" ht="15">
      <c r="AC2891" s="38"/>
    </row>
    <row r="2892" ht="15">
      <c r="AC2892" s="38"/>
    </row>
    <row r="2893" ht="15">
      <c r="AC2893" s="38"/>
    </row>
    <row r="2894" ht="15">
      <c r="AC2894" s="38"/>
    </row>
    <row r="2895" ht="15">
      <c r="AC2895" s="38"/>
    </row>
    <row r="2896" ht="15">
      <c r="AC2896" s="38"/>
    </row>
    <row r="2897" ht="15">
      <c r="AC2897" s="38"/>
    </row>
    <row r="2898" ht="15">
      <c r="AC2898" s="38"/>
    </row>
    <row r="2899" ht="15">
      <c r="AC2899" s="38"/>
    </row>
    <row r="2900" ht="15">
      <c r="AC2900" s="38"/>
    </row>
    <row r="2901" ht="15">
      <c r="AC2901" s="38"/>
    </row>
    <row r="2902" ht="15">
      <c r="AC2902" s="38"/>
    </row>
    <row r="2903" ht="15">
      <c r="AC2903" s="38"/>
    </row>
    <row r="2904" ht="15">
      <c r="AC2904" s="38"/>
    </row>
    <row r="2905" ht="15">
      <c r="AC2905" s="38"/>
    </row>
    <row r="2906" ht="15">
      <c r="AC2906" s="38"/>
    </row>
    <row r="2907" ht="15">
      <c r="AC2907" s="38"/>
    </row>
    <row r="2908" ht="15">
      <c r="AC2908" s="38"/>
    </row>
    <row r="2909" ht="15">
      <c r="AC2909" s="38"/>
    </row>
    <row r="2910" ht="15">
      <c r="AC2910" s="38"/>
    </row>
    <row r="2911" ht="15">
      <c r="AC2911" s="38"/>
    </row>
    <row r="2912" ht="15">
      <c r="AC2912" s="38"/>
    </row>
    <row r="2913" ht="15">
      <c r="AC2913" s="38"/>
    </row>
    <row r="2914" ht="15">
      <c r="AC2914" s="38"/>
    </row>
    <row r="2915" ht="15">
      <c r="AC2915" s="38"/>
    </row>
    <row r="2916" ht="15">
      <c r="AC2916" s="38"/>
    </row>
    <row r="2917" ht="15">
      <c r="AC2917" s="38"/>
    </row>
    <row r="2918" ht="15">
      <c r="AC2918" s="38"/>
    </row>
    <row r="2919" ht="15">
      <c r="AC2919" s="38"/>
    </row>
    <row r="2920" ht="15">
      <c r="AC2920" s="38"/>
    </row>
    <row r="2921" ht="15">
      <c r="AC2921" s="38"/>
    </row>
    <row r="2922" ht="15">
      <c r="AC2922" s="38"/>
    </row>
    <row r="2923" ht="15">
      <c r="AC2923" s="38"/>
    </row>
    <row r="2924" ht="15">
      <c r="AC2924" s="38"/>
    </row>
    <row r="2925" ht="15">
      <c r="AC2925" s="38"/>
    </row>
    <row r="2926" ht="15">
      <c r="AC2926" s="38"/>
    </row>
    <row r="2927" ht="15">
      <c r="AC2927" s="38"/>
    </row>
    <row r="2928" ht="15">
      <c r="AC2928" s="38"/>
    </row>
    <row r="2929" ht="15">
      <c r="AC2929" s="38"/>
    </row>
    <row r="2930" ht="15">
      <c r="AC2930" s="38"/>
    </row>
    <row r="2931" ht="15">
      <c r="AC2931" s="38"/>
    </row>
    <row r="2932" ht="15">
      <c r="AC2932" s="38"/>
    </row>
    <row r="2933" ht="15">
      <c r="AC2933" s="38"/>
    </row>
    <row r="2934" ht="15">
      <c r="AC2934" s="38"/>
    </row>
    <row r="2935" ht="15">
      <c r="AC2935" s="38"/>
    </row>
    <row r="2936" ht="15">
      <c r="AC2936" s="38"/>
    </row>
    <row r="2937" ht="15">
      <c r="AC2937" s="38"/>
    </row>
    <row r="2938" ht="15">
      <c r="AC2938" s="38"/>
    </row>
    <row r="2939" ht="15">
      <c r="AC2939" s="38"/>
    </row>
    <row r="2940" ht="15">
      <c r="AC2940" s="38"/>
    </row>
    <row r="2941" ht="15">
      <c r="AC2941" s="38"/>
    </row>
    <row r="2942" ht="15">
      <c r="AC2942" s="38"/>
    </row>
    <row r="2943" ht="15">
      <c r="AC2943" s="38"/>
    </row>
    <row r="2944" ht="15">
      <c r="AC2944" s="38"/>
    </row>
    <row r="2945" ht="15">
      <c r="AC2945" s="38"/>
    </row>
    <row r="2946" ht="15">
      <c r="AC2946" s="38"/>
    </row>
    <row r="2947" ht="15">
      <c r="AC2947" s="38"/>
    </row>
    <row r="2948" ht="15">
      <c r="AC2948" s="38"/>
    </row>
    <row r="2949" ht="15">
      <c r="AC2949" s="38"/>
    </row>
    <row r="2950" ht="15">
      <c r="AC2950" s="38"/>
    </row>
    <row r="2951" ht="15">
      <c r="AC2951" s="38"/>
    </row>
    <row r="2952" ht="15">
      <c r="AC2952" s="38"/>
    </row>
    <row r="2953" ht="15">
      <c r="AC2953" s="38"/>
    </row>
    <row r="2954" ht="15">
      <c r="AC2954" s="38"/>
    </row>
    <row r="2955" ht="15">
      <c r="AC2955" s="38"/>
    </row>
    <row r="2956" ht="15">
      <c r="AC2956" s="38"/>
    </row>
    <row r="2957" ht="15">
      <c r="AC2957" s="38"/>
    </row>
    <row r="2958" ht="15">
      <c r="AC2958" s="38"/>
    </row>
    <row r="2959" ht="15">
      <c r="AC2959" s="38"/>
    </row>
    <row r="2960" ht="15">
      <c r="AC2960" s="38"/>
    </row>
    <row r="2961" ht="15">
      <c r="AC2961" s="38"/>
    </row>
    <row r="2962" ht="15">
      <c r="AC2962" s="38"/>
    </row>
    <row r="2963" ht="15">
      <c r="AC2963" s="38"/>
    </row>
    <row r="2964" ht="15">
      <c r="AC2964" s="38"/>
    </row>
    <row r="2965" ht="15">
      <c r="AC2965" s="38"/>
    </row>
    <row r="2966" ht="15">
      <c r="AC2966" s="38"/>
    </row>
    <row r="2967" ht="15">
      <c r="AC2967" s="38"/>
    </row>
    <row r="2968" ht="15">
      <c r="AC2968" s="38"/>
    </row>
    <row r="2969" ht="15">
      <c r="AC2969" s="38"/>
    </row>
    <row r="2970" ht="15">
      <c r="AC2970" s="38"/>
    </row>
    <row r="2971" ht="15">
      <c r="AC2971" s="38"/>
    </row>
    <row r="2972" ht="15">
      <c r="AC2972" s="38"/>
    </row>
    <row r="2973" ht="15">
      <c r="AC2973" s="38"/>
    </row>
    <row r="2974" ht="15">
      <c r="AC2974" s="38"/>
    </row>
    <row r="2975" ht="15">
      <c r="AC2975" s="38"/>
    </row>
    <row r="2976" ht="15">
      <c r="AC2976" s="38"/>
    </row>
    <row r="2977" ht="15">
      <c r="AC2977" s="38"/>
    </row>
    <row r="2978" ht="15">
      <c r="AC2978" s="38"/>
    </row>
    <row r="2979" ht="15">
      <c r="AC2979" s="38"/>
    </row>
    <row r="2980" ht="15">
      <c r="AC2980" s="38"/>
    </row>
    <row r="2981" ht="15">
      <c r="AC2981" s="38"/>
    </row>
    <row r="2982" ht="15">
      <c r="AC2982" s="38"/>
    </row>
    <row r="2983" ht="15">
      <c r="AC2983" s="38"/>
    </row>
    <row r="2984" ht="15">
      <c r="AC2984" s="38"/>
    </row>
    <row r="2985" ht="15">
      <c r="AC2985" s="38"/>
    </row>
    <row r="2986" ht="15">
      <c r="AC2986" s="38"/>
    </row>
    <row r="2987" ht="15">
      <c r="AC2987" s="38"/>
    </row>
    <row r="2988" ht="15">
      <c r="AC2988" s="38"/>
    </row>
    <row r="2989" ht="15">
      <c r="AC2989" s="38"/>
    </row>
    <row r="2990" ht="15">
      <c r="AC2990" s="38"/>
    </row>
    <row r="2991" ht="15">
      <c r="AC2991" s="38"/>
    </row>
    <row r="2992" ht="15">
      <c r="AC2992" s="38"/>
    </row>
    <row r="2993" ht="15">
      <c r="AC2993" s="38"/>
    </row>
    <row r="2994" ht="15">
      <c r="AC2994" s="38"/>
    </row>
    <row r="2995" ht="15">
      <c r="AC2995" s="38"/>
    </row>
    <row r="2996" ht="15">
      <c r="AC2996" s="38"/>
    </row>
    <row r="2997" ht="15">
      <c r="AC2997" s="38"/>
    </row>
    <row r="2998" ht="15">
      <c r="AC2998" s="38"/>
    </row>
    <row r="2999" ht="15">
      <c r="AC2999" s="38"/>
    </row>
    <row r="3000" ht="15">
      <c r="AC3000" s="38"/>
    </row>
    <row r="3001" ht="15">
      <c r="AC3001" s="38"/>
    </row>
    <row r="3002" ht="15">
      <c r="AC3002" s="38"/>
    </row>
    <row r="3003" ht="15">
      <c r="AC3003" s="38"/>
    </row>
    <row r="3004" ht="15">
      <c r="AC3004" s="38"/>
    </row>
    <row r="3005" ht="15">
      <c r="AC3005" s="38"/>
    </row>
    <row r="3006" ht="15">
      <c r="AC3006" s="38"/>
    </row>
    <row r="3007" ht="15">
      <c r="AC3007" s="38"/>
    </row>
    <row r="3008" ht="15">
      <c r="AC3008" s="38"/>
    </row>
    <row r="3009" ht="15">
      <c r="AC3009" s="38"/>
    </row>
    <row r="3010" ht="15">
      <c r="AC3010" s="38"/>
    </row>
    <row r="3011" ht="15">
      <c r="AC3011" s="38"/>
    </row>
    <row r="3012" ht="15">
      <c r="AC3012" s="38"/>
    </row>
    <row r="3013" ht="15">
      <c r="AC3013" s="38"/>
    </row>
    <row r="3014" ht="15">
      <c r="AC3014" s="38"/>
    </row>
    <row r="3015" ht="15">
      <c r="AC3015" s="38"/>
    </row>
    <row r="3016" ht="15">
      <c r="AC3016" s="38"/>
    </row>
    <row r="3017" ht="15">
      <c r="AC3017" s="38"/>
    </row>
    <row r="3018" ht="15">
      <c r="AC3018" s="38"/>
    </row>
    <row r="3019" ht="15">
      <c r="AC3019" s="38"/>
    </row>
    <row r="3020" ht="15">
      <c r="AC3020" s="38"/>
    </row>
    <row r="3021" ht="15">
      <c r="AC3021" s="38"/>
    </row>
    <row r="3022" ht="15">
      <c r="AC3022" s="38"/>
    </row>
    <row r="3023" ht="15">
      <c r="AC3023" s="38"/>
    </row>
    <row r="3024" ht="15">
      <c r="AC3024" s="38"/>
    </row>
    <row r="3025" ht="15">
      <c r="AC3025" s="38"/>
    </row>
    <row r="3026" ht="15">
      <c r="AC3026" s="38"/>
    </row>
    <row r="3027" ht="15">
      <c r="AC3027" s="38"/>
    </row>
    <row r="3028" ht="15">
      <c r="AC3028" s="38"/>
    </row>
    <row r="3029" ht="15">
      <c r="AC3029" s="38"/>
    </row>
    <row r="3030" ht="15">
      <c r="AC3030" s="38"/>
    </row>
    <row r="3031" ht="15">
      <c r="AC3031" s="38"/>
    </row>
    <row r="3032" ht="15">
      <c r="AC3032" s="38"/>
    </row>
    <row r="3033" ht="15">
      <c r="AC3033" s="38"/>
    </row>
    <row r="3034" ht="15">
      <c r="AC3034" s="38"/>
    </row>
    <row r="3035" ht="15">
      <c r="AC3035" s="38"/>
    </row>
    <row r="3036" ht="15">
      <c r="AC3036" s="38"/>
    </row>
    <row r="3037" ht="15">
      <c r="AC3037" s="38"/>
    </row>
    <row r="3038" ht="15">
      <c r="AC3038" s="38"/>
    </row>
    <row r="3039" ht="15">
      <c r="AC3039" s="38"/>
    </row>
    <row r="3040" ht="15">
      <c r="AC3040" s="38"/>
    </row>
    <row r="3041" ht="15">
      <c r="AC3041" s="38"/>
    </row>
    <row r="3042" ht="15">
      <c r="AC3042" s="38"/>
    </row>
    <row r="3043" ht="15">
      <c r="AC3043" s="38"/>
    </row>
    <row r="3044" ht="15">
      <c r="AC3044" s="38"/>
    </row>
    <row r="3045" ht="15">
      <c r="AC3045" s="38"/>
    </row>
    <row r="3046" ht="15">
      <c r="AC3046" s="38"/>
    </row>
    <row r="3047" ht="15">
      <c r="AC3047" s="38"/>
    </row>
    <row r="3048" ht="15">
      <c r="AC3048" s="38"/>
    </row>
    <row r="3049" ht="15">
      <c r="AC3049" s="38"/>
    </row>
    <row r="3050" ht="15">
      <c r="AC3050" s="38"/>
    </row>
    <row r="3051" ht="15">
      <c r="AC3051" s="38"/>
    </row>
    <row r="3052" ht="15">
      <c r="AC3052" s="38"/>
    </row>
    <row r="3053" ht="15">
      <c r="AC3053" s="38"/>
    </row>
    <row r="3054" ht="15">
      <c r="AC3054" s="38"/>
    </row>
    <row r="3055" ht="15">
      <c r="AC3055" s="38"/>
    </row>
    <row r="3056" ht="15">
      <c r="AC3056" s="38"/>
    </row>
    <row r="3057" ht="15">
      <c r="AC3057" s="38"/>
    </row>
    <row r="3058" ht="15">
      <c r="AC3058" s="38"/>
    </row>
    <row r="3059" ht="15">
      <c r="AC3059" s="38"/>
    </row>
    <row r="3060" ht="15">
      <c r="AC3060" s="38"/>
    </row>
    <row r="3061" ht="15">
      <c r="AC3061" s="38"/>
    </row>
    <row r="3062" ht="15">
      <c r="AC3062" s="38"/>
    </row>
    <row r="3063" ht="15">
      <c r="AC3063" s="38"/>
    </row>
    <row r="3064" ht="15">
      <c r="AC3064" s="38"/>
    </row>
    <row r="3065" ht="15">
      <c r="AC3065" s="38"/>
    </row>
    <row r="3066" ht="15">
      <c r="AC3066" s="38"/>
    </row>
    <row r="3067" ht="15">
      <c r="AC3067" s="38"/>
    </row>
    <row r="3068" ht="15">
      <c r="AC3068" s="38"/>
    </row>
    <row r="3069" ht="15">
      <c r="AC3069" s="38"/>
    </row>
    <row r="3070" ht="15">
      <c r="AC3070" s="38"/>
    </row>
    <row r="3071" ht="15">
      <c r="AC3071" s="38"/>
    </row>
    <row r="3072" ht="15">
      <c r="AC3072" s="38"/>
    </row>
    <row r="3073" ht="15">
      <c r="AC3073" s="38"/>
    </row>
    <row r="3074" ht="15">
      <c r="AC3074" s="38"/>
    </row>
    <row r="3075" ht="15">
      <c r="AC3075" s="38"/>
    </row>
    <row r="3076" ht="15">
      <c r="AC3076" s="38"/>
    </row>
    <row r="3077" ht="15">
      <c r="AC3077" s="38"/>
    </row>
    <row r="3078" ht="15">
      <c r="AC3078" s="38"/>
    </row>
    <row r="3079" ht="15">
      <c r="AC3079" s="38"/>
    </row>
    <row r="3080" ht="15">
      <c r="AC3080" s="38"/>
    </row>
    <row r="3081" ht="15">
      <c r="AC3081" s="38"/>
    </row>
    <row r="3082" ht="15">
      <c r="AC3082" s="38"/>
    </row>
    <row r="3083" ht="15">
      <c r="AC3083" s="38"/>
    </row>
    <row r="3084" ht="15">
      <c r="AC3084" s="38"/>
    </row>
    <row r="3085" ht="15">
      <c r="AC3085" s="38"/>
    </row>
    <row r="3086" ht="15">
      <c r="AC3086" s="38"/>
    </row>
    <row r="3087" ht="15">
      <c r="AC3087" s="38"/>
    </row>
    <row r="3088" ht="15">
      <c r="AC3088" s="38"/>
    </row>
    <row r="3089" ht="15">
      <c r="AC3089" s="38"/>
    </row>
    <row r="3090" ht="15">
      <c r="AC3090" s="38"/>
    </row>
    <row r="3091" ht="15">
      <c r="AC3091" s="38"/>
    </row>
    <row r="3092" ht="15">
      <c r="AC3092" s="38"/>
    </row>
    <row r="3093" ht="15">
      <c r="AC3093" s="38"/>
    </row>
    <row r="3094" ht="15">
      <c r="AC3094" s="38"/>
    </row>
    <row r="3095" ht="15">
      <c r="AC3095" s="38"/>
    </row>
    <row r="3096" ht="15">
      <c r="AC3096" s="38"/>
    </row>
    <row r="3097" ht="15">
      <c r="AC3097" s="38"/>
    </row>
    <row r="3098" ht="15">
      <c r="AC3098" s="38"/>
    </row>
    <row r="3099" ht="15">
      <c r="AC3099" s="38"/>
    </row>
    <row r="3100" ht="15">
      <c r="AC3100" s="38"/>
    </row>
    <row r="3101" ht="15">
      <c r="AC3101" s="38"/>
    </row>
    <row r="3102" ht="15">
      <c r="AC3102" s="38"/>
    </row>
    <row r="3103" ht="15">
      <c r="AC3103" s="38"/>
    </row>
    <row r="3104" ht="15">
      <c r="AC3104" s="38"/>
    </row>
    <row r="3105" ht="15">
      <c r="AC3105" s="38"/>
    </row>
    <row r="3106" ht="15">
      <c r="AC3106" s="38"/>
    </row>
    <row r="3107" ht="15">
      <c r="AC3107" s="38"/>
    </row>
    <row r="3108" ht="15">
      <c r="AC3108" s="38"/>
    </row>
    <row r="3109" ht="15">
      <c r="AC3109" s="38"/>
    </row>
    <row r="3110" ht="15">
      <c r="AC3110" s="38"/>
    </row>
    <row r="3111" ht="15">
      <c r="AC3111" s="38"/>
    </row>
    <row r="3112" ht="15">
      <c r="AC3112" s="38"/>
    </row>
    <row r="3113" ht="15">
      <c r="AC3113" s="38"/>
    </row>
    <row r="3114" ht="15">
      <c r="AC3114" s="38"/>
    </row>
    <row r="3115" ht="15">
      <c r="AC3115" s="38"/>
    </row>
    <row r="3116" ht="15">
      <c r="AC3116" s="38"/>
    </row>
    <row r="3117" ht="15">
      <c r="AC3117" s="38"/>
    </row>
    <row r="3118" ht="15">
      <c r="AC3118" s="38"/>
    </row>
    <row r="3119" ht="15">
      <c r="AC3119" s="38"/>
    </row>
    <row r="3120" ht="15">
      <c r="AC3120" s="38"/>
    </row>
    <row r="3121" ht="15">
      <c r="AC3121" s="38"/>
    </row>
    <row r="3122" ht="15">
      <c r="AC3122" s="38"/>
    </row>
    <row r="3123" ht="15">
      <c r="AC3123" s="38"/>
    </row>
    <row r="3124" ht="15">
      <c r="AC3124" s="38"/>
    </row>
    <row r="3125" ht="15">
      <c r="AC3125" s="38"/>
    </row>
    <row r="3126" ht="15">
      <c r="AC3126" s="38"/>
    </row>
    <row r="3127" ht="15">
      <c r="AC3127" s="38"/>
    </row>
    <row r="3128" ht="15">
      <c r="AC3128" s="38"/>
    </row>
    <row r="3129" ht="15">
      <c r="AC3129" s="38"/>
    </row>
    <row r="3130" ht="15">
      <c r="AC3130" s="38"/>
    </row>
    <row r="3131" ht="15">
      <c r="AC3131" s="38"/>
    </row>
    <row r="3132" ht="15">
      <c r="AC3132" s="38"/>
    </row>
    <row r="3133" ht="15">
      <c r="AC3133" s="38"/>
    </row>
    <row r="3134" ht="15">
      <c r="AC3134" s="38"/>
    </row>
    <row r="3135" ht="15">
      <c r="AC3135" s="38"/>
    </row>
    <row r="3136" ht="15">
      <c r="AC3136" s="38"/>
    </row>
    <row r="3137" ht="15">
      <c r="AC3137" s="38"/>
    </row>
    <row r="3138" ht="15">
      <c r="AC3138" s="38"/>
    </row>
    <row r="3139" ht="15">
      <c r="AC3139" s="38"/>
    </row>
    <row r="3140" ht="15">
      <c r="AC3140" s="38"/>
    </row>
    <row r="3141" ht="15">
      <c r="AC3141" s="38"/>
    </row>
    <row r="3142" ht="15">
      <c r="AC3142" s="38"/>
    </row>
    <row r="3143" ht="15">
      <c r="AC3143" s="38"/>
    </row>
    <row r="3144" ht="15">
      <c r="AC3144" s="38"/>
    </row>
    <row r="3145" ht="15">
      <c r="AC3145" s="38"/>
    </row>
    <row r="3146" ht="15">
      <c r="AC3146" s="38"/>
    </row>
    <row r="3147" ht="15">
      <c r="AC3147" s="38"/>
    </row>
    <row r="3148" ht="15">
      <c r="AC3148" s="38"/>
    </row>
    <row r="3149" ht="15">
      <c r="AC3149" s="38"/>
    </row>
    <row r="3150" ht="15">
      <c r="AC3150" s="38"/>
    </row>
    <row r="3151" ht="15">
      <c r="AC3151" s="38"/>
    </row>
    <row r="3152" ht="15">
      <c r="AC3152" s="38"/>
    </row>
    <row r="3153" ht="15">
      <c r="AC3153" s="38"/>
    </row>
    <row r="3154" ht="15">
      <c r="AC3154" s="38"/>
    </row>
    <row r="3155" ht="15">
      <c r="AC3155" s="38"/>
    </row>
    <row r="3156" ht="15">
      <c r="AC3156" s="38"/>
    </row>
    <row r="3157" ht="15">
      <c r="AC3157" s="38"/>
    </row>
    <row r="3158" ht="15">
      <c r="AC3158" s="38"/>
    </row>
    <row r="3159" ht="15">
      <c r="AC3159" s="38"/>
    </row>
    <row r="3160" ht="15">
      <c r="AC3160" s="38"/>
    </row>
    <row r="3161" ht="15">
      <c r="AC3161" s="38"/>
    </row>
    <row r="3162" ht="15">
      <c r="AC3162" s="38"/>
    </row>
    <row r="3163" ht="15">
      <c r="AC3163" s="38"/>
    </row>
    <row r="3164" ht="15">
      <c r="AC3164" s="38"/>
    </row>
    <row r="3165" ht="15">
      <c r="AC3165" s="38"/>
    </row>
    <row r="3166" ht="15">
      <c r="AC3166" s="38"/>
    </row>
    <row r="3167" ht="15">
      <c r="AC3167" s="38"/>
    </row>
    <row r="3168" ht="15">
      <c r="AC3168" s="38"/>
    </row>
    <row r="3169" ht="15">
      <c r="AC3169" s="38"/>
    </row>
    <row r="3170" ht="15">
      <c r="AC3170" s="38"/>
    </row>
    <row r="3171" ht="15">
      <c r="AC3171" s="38"/>
    </row>
    <row r="3172" ht="15">
      <c r="AC3172" s="38"/>
    </row>
    <row r="3173" ht="15">
      <c r="AC3173" s="38"/>
    </row>
    <row r="3174" ht="15">
      <c r="AC3174" s="38"/>
    </row>
    <row r="3175" ht="15">
      <c r="AC3175" s="38"/>
    </row>
    <row r="3176" ht="15">
      <c r="AC3176" s="38"/>
    </row>
    <row r="3177" ht="15">
      <c r="AC3177" s="38"/>
    </row>
    <row r="3178" ht="15">
      <c r="AC3178" s="38"/>
    </row>
    <row r="3179" ht="15">
      <c r="AC3179" s="38"/>
    </row>
    <row r="3180" ht="15">
      <c r="AC3180" s="38"/>
    </row>
    <row r="3181" ht="15">
      <c r="AC3181" s="38"/>
    </row>
    <row r="3182" ht="15">
      <c r="AC3182" s="38"/>
    </row>
    <row r="3183" ht="15">
      <c r="AC3183" s="38"/>
    </row>
    <row r="3184" ht="15">
      <c r="AC3184" s="38"/>
    </row>
    <row r="3185" ht="15">
      <c r="AC3185" s="38"/>
    </row>
    <row r="3186" ht="15">
      <c r="AC3186" s="38"/>
    </row>
    <row r="3187" ht="15">
      <c r="AC3187" s="38"/>
    </row>
    <row r="3188" ht="15">
      <c r="AC3188" s="38"/>
    </row>
    <row r="3189" ht="15">
      <c r="AC3189" s="38"/>
    </row>
    <row r="3190" ht="15">
      <c r="AC3190" s="38"/>
    </row>
    <row r="3191" ht="15">
      <c r="AC3191" s="38"/>
    </row>
    <row r="3192" ht="15">
      <c r="AC3192" s="38"/>
    </row>
    <row r="3193" ht="15">
      <c r="AC3193" s="38"/>
    </row>
    <row r="3194" ht="15">
      <c r="AC3194" s="38"/>
    </row>
    <row r="3195" ht="15">
      <c r="AC3195" s="38"/>
    </row>
    <row r="3196" ht="15">
      <c r="AC3196" s="38"/>
    </row>
    <row r="3197" ht="15">
      <c r="AC3197" s="38"/>
    </row>
    <row r="3198" ht="15">
      <c r="AC3198" s="38"/>
    </row>
    <row r="3199" ht="15">
      <c r="AC3199" s="38"/>
    </row>
    <row r="3200" ht="15">
      <c r="AC3200" s="38"/>
    </row>
    <row r="3201" ht="15">
      <c r="AC3201" s="38"/>
    </row>
    <row r="3202" ht="15">
      <c r="AC3202" s="38"/>
    </row>
    <row r="3203" ht="15">
      <c r="AC3203" s="38"/>
    </row>
    <row r="3204" ht="15">
      <c r="AC3204" s="38"/>
    </row>
    <row r="3205" ht="15">
      <c r="AC3205" s="38"/>
    </row>
    <row r="3206" ht="15">
      <c r="AC3206" s="38"/>
    </row>
    <row r="3207" ht="15">
      <c r="AC3207" s="38"/>
    </row>
    <row r="3208" ht="15">
      <c r="AC3208" s="38"/>
    </row>
    <row r="3209" ht="15">
      <c r="AC3209" s="38"/>
    </row>
    <row r="3210" ht="15">
      <c r="AC3210" s="38"/>
    </row>
    <row r="3211" ht="15">
      <c r="AC3211" s="38"/>
    </row>
    <row r="3212" ht="15">
      <c r="AC3212" s="38"/>
    </row>
    <row r="3213" ht="15">
      <c r="AC3213" s="38"/>
    </row>
    <row r="3214" ht="15">
      <c r="AC3214" s="38"/>
    </row>
    <row r="3215" ht="15">
      <c r="AC3215" s="38"/>
    </row>
    <row r="3216" ht="15">
      <c r="AC3216" s="38"/>
    </row>
    <row r="3217" ht="15">
      <c r="AC3217" s="38"/>
    </row>
    <row r="3218" ht="15">
      <c r="AC3218" s="38"/>
    </row>
    <row r="3219" ht="15">
      <c r="AC3219" s="38"/>
    </row>
    <row r="3220" ht="15">
      <c r="AC3220" s="38"/>
    </row>
    <row r="3221" ht="15">
      <c r="AC3221" s="38"/>
    </row>
    <row r="3222" ht="15">
      <c r="AC3222" s="38"/>
    </row>
    <row r="3223" ht="15">
      <c r="AC3223" s="38"/>
    </row>
    <row r="3224" ht="15">
      <c r="AC3224" s="38"/>
    </row>
    <row r="3225" ht="15">
      <c r="AC3225" s="38"/>
    </row>
    <row r="3226" ht="15">
      <c r="AC3226" s="38"/>
    </row>
    <row r="3227" ht="15">
      <c r="AC3227" s="38"/>
    </row>
    <row r="3228" ht="15">
      <c r="AC3228" s="38"/>
    </row>
    <row r="3229" ht="15">
      <c r="AC3229" s="38"/>
    </row>
    <row r="3230" ht="15">
      <c r="AC3230" s="38"/>
    </row>
    <row r="3231" ht="15">
      <c r="AC3231" s="38"/>
    </row>
    <row r="3232" ht="15">
      <c r="AC3232" s="38"/>
    </row>
    <row r="3233" ht="15">
      <c r="AC3233" s="38"/>
    </row>
    <row r="3234" ht="15">
      <c r="AC3234" s="38"/>
    </row>
    <row r="3235" ht="15">
      <c r="AC3235" s="38"/>
    </row>
    <row r="3236" ht="15">
      <c r="AC3236" s="38"/>
    </row>
    <row r="3237" ht="15">
      <c r="AC3237" s="38"/>
    </row>
    <row r="3238" ht="15">
      <c r="AC3238" s="38"/>
    </row>
    <row r="3239" ht="15">
      <c r="AC3239" s="38"/>
    </row>
    <row r="3240" ht="15">
      <c r="AC3240" s="38"/>
    </row>
    <row r="3241" ht="15">
      <c r="AC3241" s="38"/>
    </row>
    <row r="3242" ht="15">
      <c r="AC3242" s="38"/>
    </row>
    <row r="3243" ht="15">
      <c r="AC3243" s="38"/>
    </row>
    <row r="3244" ht="15">
      <c r="AC3244" s="38"/>
    </row>
    <row r="3245" ht="15">
      <c r="AC3245" s="38"/>
    </row>
    <row r="3246" ht="15">
      <c r="AC3246" s="38"/>
    </row>
    <row r="3247" ht="15">
      <c r="AC3247" s="38"/>
    </row>
    <row r="3248" ht="15">
      <c r="AC3248" s="38"/>
    </row>
    <row r="3249" ht="15">
      <c r="AC3249" s="38"/>
    </row>
    <row r="3250" ht="15">
      <c r="AC3250" s="38"/>
    </row>
    <row r="3251" ht="15">
      <c r="AC3251" s="38"/>
    </row>
    <row r="3252" ht="15">
      <c r="AC3252" s="38"/>
    </row>
    <row r="3253" ht="15">
      <c r="AC3253" s="38"/>
    </row>
    <row r="3254" ht="15">
      <c r="AC3254" s="38"/>
    </row>
    <row r="3255" ht="15">
      <c r="AC3255" s="38"/>
    </row>
    <row r="3256" ht="15">
      <c r="AC3256" s="38"/>
    </row>
    <row r="3257" ht="15">
      <c r="AC3257" s="38"/>
    </row>
    <row r="3258" ht="15">
      <c r="AC3258" s="38"/>
    </row>
    <row r="3259" ht="15">
      <c r="AC3259" s="38"/>
    </row>
    <row r="3260" ht="15">
      <c r="AC3260" s="38"/>
    </row>
    <row r="3261" ht="15">
      <c r="AC3261" s="38"/>
    </row>
    <row r="3262" ht="15">
      <c r="AC3262" s="38"/>
    </row>
    <row r="3263" ht="15">
      <c r="AC3263" s="38"/>
    </row>
    <row r="3264" ht="15">
      <c r="AC3264" s="38"/>
    </row>
    <row r="3265" ht="15">
      <c r="AC3265" s="38"/>
    </row>
    <row r="3266" ht="15">
      <c r="AC3266" s="38"/>
    </row>
    <row r="3267" ht="15">
      <c r="AC3267" s="38"/>
    </row>
    <row r="3268" ht="15">
      <c r="AC3268" s="38"/>
    </row>
    <row r="3269" ht="15">
      <c r="AC3269" s="38"/>
    </row>
    <row r="3270" ht="15">
      <c r="AC3270" s="38"/>
    </row>
    <row r="3271" ht="15">
      <c r="AC3271" s="38"/>
    </row>
    <row r="3272" ht="15">
      <c r="AC3272" s="38"/>
    </row>
    <row r="3273" ht="15">
      <c r="AC3273" s="38"/>
    </row>
    <row r="3274" ht="15">
      <c r="AC3274" s="38"/>
    </row>
    <row r="3275" ht="15">
      <c r="AC3275" s="38"/>
    </row>
    <row r="3276" ht="15">
      <c r="AC3276" s="38"/>
    </row>
    <row r="3277" ht="15">
      <c r="AC3277" s="38"/>
    </row>
    <row r="3278" ht="15">
      <c r="AC3278" s="38"/>
    </row>
    <row r="3279" ht="15">
      <c r="AC3279" s="38"/>
    </row>
    <row r="3280" ht="15">
      <c r="AC3280" s="38"/>
    </row>
    <row r="3281" ht="15">
      <c r="AC3281" s="38"/>
    </row>
    <row r="3282" ht="15">
      <c r="AC3282" s="38"/>
    </row>
    <row r="3283" ht="15">
      <c r="AC3283" s="38"/>
    </row>
    <row r="3284" ht="15">
      <c r="AC3284" s="38"/>
    </row>
    <row r="3285" ht="15">
      <c r="AC3285" s="38"/>
    </row>
    <row r="3286" ht="15">
      <c r="AC3286" s="38"/>
    </row>
    <row r="3287" ht="15">
      <c r="AC3287" s="38"/>
    </row>
    <row r="3288" ht="15">
      <c r="AC3288" s="38"/>
    </row>
    <row r="3289" ht="15">
      <c r="AC3289" s="38"/>
    </row>
    <row r="3290" ht="15">
      <c r="AC3290" s="38"/>
    </row>
    <row r="3291" ht="15">
      <c r="AC3291" s="38"/>
    </row>
    <row r="3292" ht="15">
      <c r="AC3292" s="38"/>
    </row>
    <row r="3293" ht="15">
      <c r="AC3293" s="38"/>
    </row>
    <row r="3294" ht="15">
      <c r="AC3294" s="38"/>
    </row>
    <row r="3295" ht="15">
      <c r="AC3295" s="38"/>
    </row>
    <row r="3296" ht="15">
      <c r="AC3296" s="38"/>
    </row>
    <row r="3297" ht="15">
      <c r="AC3297" s="38"/>
    </row>
    <row r="3298" ht="15">
      <c r="AC3298" s="38"/>
    </row>
    <row r="3299" ht="15">
      <c r="AC3299" s="38"/>
    </row>
    <row r="3300" ht="15">
      <c r="AC3300" s="38"/>
    </row>
    <row r="3301" ht="15">
      <c r="AC3301" s="38"/>
    </row>
    <row r="3302" ht="15">
      <c r="AC3302" s="38"/>
    </row>
    <row r="3303" ht="15">
      <c r="AC3303" s="38"/>
    </row>
    <row r="3304" ht="15">
      <c r="AC3304" s="38"/>
    </row>
    <row r="3305" ht="15">
      <c r="AC3305" s="38"/>
    </row>
    <row r="3306" ht="15">
      <c r="AC3306" s="38"/>
    </row>
    <row r="3307" ht="15">
      <c r="AC3307" s="38"/>
    </row>
    <row r="3308" ht="15">
      <c r="AC3308" s="38"/>
    </row>
    <row r="3309" ht="15">
      <c r="AC3309" s="38"/>
    </row>
    <row r="3310" ht="15">
      <c r="AC3310" s="38"/>
    </row>
    <row r="3311" ht="15">
      <c r="AC3311" s="38"/>
    </row>
    <row r="3312" ht="15">
      <c r="AC3312" s="38"/>
    </row>
    <row r="3313" ht="15">
      <c r="AC3313" s="38"/>
    </row>
    <row r="3314" ht="15">
      <c r="AC3314" s="38"/>
    </row>
    <row r="3315" ht="15">
      <c r="AC3315" s="38"/>
    </row>
    <row r="3316" ht="15">
      <c r="AC3316" s="38"/>
    </row>
    <row r="3317" ht="15">
      <c r="AC3317" s="38"/>
    </row>
    <row r="3318" ht="15">
      <c r="AC3318" s="38"/>
    </row>
    <row r="3319" ht="15">
      <c r="AC3319" s="38"/>
    </row>
    <row r="3320" ht="15">
      <c r="AC3320" s="38"/>
    </row>
    <row r="3321" ht="15">
      <c r="AC3321" s="38"/>
    </row>
    <row r="3322" ht="15">
      <c r="AC3322" s="38"/>
    </row>
    <row r="3323" ht="15">
      <c r="AC3323" s="38"/>
    </row>
    <row r="3324" ht="15">
      <c r="AC3324" s="38"/>
    </row>
    <row r="3325" ht="15">
      <c r="AC3325" s="38"/>
    </row>
    <row r="3326" ht="15">
      <c r="AC3326" s="38"/>
    </row>
    <row r="3327" ht="15">
      <c r="AC3327" s="38"/>
    </row>
    <row r="3328" ht="15">
      <c r="AC3328" s="38"/>
    </row>
    <row r="3329" ht="15">
      <c r="AC3329" s="38"/>
    </row>
    <row r="3330" ht="15">
      <c r="AC3330" s="38"/>
    </row>
    <row r="3331" ht="15">
      <c r="AC3331" s="38"/>
    </row>
    <row r="3332" ht="15">
      <c r="AC3332" s="38"/>
    </row>
    <row r="3333" ht="15">
      <c r="AC3333" s="38"/>
    </row>
    <row r="3334" ht="15">
      <c r="AC3334" s="38"/>
    </row>
    <row r="3335" ht="15">
      <c r="AC3335" s="38"/>
    </row>
    <row r="3336" ht="15">
      <c r="AC3336" s="38"/>
    </row>
    <row r="3337" ht="15">
      <c r="AC3337" s="38"/>
    </row>
    <row r="3338" ht="15">
      <c r="AC3338" s="38"/>
    </row>
    <row r="3339" ht="15">
      <c r="AC3339" s="38"/>
    </row>
    <row r="3340" ht="15">
      <c r="AC3340" s="38"/>
    </row>
    <row r="3341" ht="15">
      <c r="AC3341" s="38"/>
    </row>
    <row r="3342" ht="15">
      <c r="AC3342" s="38"/>
    </row>
    <row r="3343" ht="15">
      <c r="AC3343" s="38"/>
    </row>
    <row r="3344" ht="15">
      <c r="AC3344" s="38"/>
    </row>
    <row r="3345" ht="15">
      <c r="AC3345" s="38"/>
    </row>
    <row r="3346" ht="15">
      <c r="AC3346" s="38"/>
    </row>
    <row r="3347" ht="15">
      <c r="AC3347" s="38"/>
    </row>
    <row r="3348" ht="15">
      <c r="AC3348" s="38"/>
    </row>
    <row r="3349" ht="15">
      <c r="AC3349" s="38"/>
    </row>
    <row r="3350" ht="15">
      <c r="AC3350" s="38"/>
    </row>
    <row r="3351" ht="15">
      <c r="AC3351" s="38"/>
    </row>
    <row r="3352" ht="15">
      <c r="AC3352" s="38"/>
    </row>
    <row r="3353" ht="15">
      <c r="AC3353" s="38"/>
    </row>
    <row r="3354" ht="15">
      <c r="AC3354" s="38"/>
    </row>
    <row r="3355" ht="15">
      <c r="AC3355" s="38"/>
    </row>
    <row r="3356" ht="15">
      <c r="AC3356" s="38"/>
    </row>
    <row r="3357" ht="15">
      <c r="AC3357" s="38"/>
    </row>
    <row r="3358" ht="15">
      <c r="AC3358" s="38"/>
    </row>
    <row r="3359" ht="15">
      <c r="AC3359" s="38"/>
    </row>
    <row r="3360" ht="15">
      <c r="AC3360" s="38"/>
    </row>
    <row r="3361" ht="15">
      <c r="AC3361" s="38"/>
    </row>
    <row r="3362" ht="15">
      <c r="AC3362" s="38"/>
    </row>
    <row r="3363" ht="15">
      <c r="AC3363" s="38"/>
    </row>
    <row r="3364" ht="15">
      <c r="AC3364" s="38"/>
    </row>
    <row r="3365" ht="15">
      <c r="AC3365" s="38"/>
    </row>
    <row r="3366" ht="15">
      <c r="AC3366" s="38"/>
    </row>
    <row r="3367" ht="15">
      <c r="AC3367" s="38"/>
    </row>
    <row r="3368" ht="15">
      <c r="AC3368" s="38"/>
    </row>
    <row r="3369" ht="15">
      <c r="AC3369" s="38"/>
    </row>
    <row r="3370" ht="15">
      <c r="AC3370" s="38"/>
    </row>
    <row r="3371" ht="15">
      <c r="AC3371" s="38"/>
    </row>
    <row r="3372" ht="15">
      <c r="AC3372" s="38"/>
    </row>
    <row r="3373" ht="15">
      <c r="AC3373" s="38"/>
    </row>
    <row r="3374" ht="15">
      <c r="AC3374" s="38"/>
    </row>
    <row r="3375" ht="15">
      <c r="AC3375" s="38"/>
    </row>
    <row r="3376" ht="15">
      <c r="AC3376" s="38"/>
    </row>
    <row r="3377" ht="15">
      <c r="AC3377" s="38"/>
    </row>
    <row r="3378" ht="15">
      <c r="AC3378" s="38"/>
    </row>
    <row r="3379" ht="15">
      <c r="AC3379" s="38"/>
    </row>
    <row r="3380" ht="15">
      <c r="AC3380" s="38"/>
    </row>
    <row r="3381" ht="15">
      <c r="AC3381" s="38"/>
    </row>
    <row r="3382" ht="15">
      <c r="AC3382" s="38"/>
    </row>
    <row r="3383" ht="15">
      <c r="AC3383" s="38"/>
    </row>
    <row r="3384" ht="15">
      <c r="AC3384" s="38"/>
    </row>
    <row r="3385" ht="15">
      <c r="AC3385" s="38"/>
    </row>
    <row r="3386" ht="15">
      <c r="AC3386" s="38"/>
    </row>
    <row r="3387" ht="15">
      <c r="AC3387" s="38"/>
    </row>
    <row r="3388" ht="15">
      <c r="AC3388" s="38"/>
    </row>
    <row r="3389" ht="15">
      <c r="AC3389" s="38"/>
    </row>
    <row r="3390" ht="15">
      <c r="AC3390" s="38"/>
    </row>
    <row r="3391" ht="15">
      <c r="AC3391" s="38"/>
    </row>
    <row r="3392" ht="15">
      <c r="AC3392" s="38"/>
    </row>
    <row r="3393" ht="15">
      <c r="AC3393" s="38"/>
    </row>
    <row r="3394" ht="15">
      <c r="AC3394" s="38"/>
    </row>
    <row r="3395" ht="15">
      <c r="AC3395" s="38"/>
    </row>
    <row r="3396" ht="15">
      <c r="AC3396" s="38"/>
    </row>
    <row r="3397" ht="15">
      <c r="AC3397" s="38"/>
    </row>
    <row r="3398" ht="15">
      <c r="AC3398" s="38"/>
    </row>
    <row r="3399" ht="15">
      <c r="AC3399" s="38"/>
    </row>
    <row r="3400" ht="15">
      <c r="AC3400" s="38"/>
    </row>
    <row r="3401" ht="15">
      <c r="AC3401" s="38"/>
    </row>
    <row r="3402" ht="15">
      <c r="AC3402" s="38"/>
    </row>
    <row r="3403" ht="15">
      <c r="AC3403" s="38"/>
    </row>
    <row r="3404" ht="15">
      <c r="AC3404" s="38"/>
    </row>
    <row r="3405" ht="15">
      <c r="AC3405" s="38"/>
    </row>
    <row r="3406" ht="15">
      <c r="AC3406" s="38"/>
    </row>
    <row r="3407" ht="15">
      <c r="AC3407" s="38"/>
    </row>
    <row r="3408" ht="15">
      <c r="AC3408" s="38"/>
    </row>
    <row r="3409" ht="15">
      <c r="AC3409" s="38"/>
    </row>
    <row r="3410" ht="15">
      <c r="AC3410" s="38"/>
    </row>
    <row r="3411" ht="15">
      <c r="AC3411" s="38"/>
    </row>
    <row r="3412" ht="15">
      <c r="AC3412" s="38"/>
    </row>
    <row r="3413" ht="15">
      <c r="AC3413" s="38"/>
    </row>
    <row r="3414" ht="15">
      <c r="AC3414" s="38"/>
    </row>
    <row r="3415" ht="15">
      <c r="AC3415" s="38"/>
    </row>
    <row r="3416" ht="15">
      <c r="AC3416" s="38"/>
    </row>
    <row r="3417" ht="15">
      <c r="AC3417" s="38"/>
    </row>
    <row r="3418" ht="15">
      <c r="AC3418" s="38"/>
    </row>
    <row r="3419" ht="15">
      <c r="AC3419" s="38"/>
    </row>
    <row r="3420" ht="15">
      <c r="AC3420" s="38"/>
    </row>
    <row r="3421" ht="15">
      <c r="AC3421" s="38"/>
    </row>
    <row r="3422" ht="15">
      <c r="AC3422" s="38"/>
    </row>
    <row r="3423" ht="15">
      <c r="AC3423" s="38"/>
    </row>
    <row r="3424" ht="15">
      <c r="AC3424" s="38"/>
    </row>
    <row r="3425" ht="15">
      <c r="AC3425" s="38"/>
    </row>
    <row r="3426" ht="15">
      <c r="AC3426" s="38"/>
    </row>
    <row r="3427" ht="15">
      <c r="AC3427" s="38"/>
    </row>
    <row r="3428" ht="15">
      <c r="AC3428" s="38"/>
    </row>
    <row r="3429" ht="15">
      <c r="AC3429" s="38"/>
    </row>
    <row r="3430" ht="15">
      <c r="AC3430" s="38"/>
    </row>
    <row r="3431" ht="15">
      <c r="AC3431" s="38"/>
    </row>
    <row r="3432" ht="15">
      <c r="AC3432" s="38"/>
    </row>
    <row r="3433" ht="15">
      <c r="AC3433" s="38"/>
    </row>
    <row r="3434" ht="15">
      <c r="AC3434" s="38"/>
    </row>
    <row r="3435" ht="15">
      <c r="AC3435" s="38"/>
    </row>
    <row r="3436" ht="15">
      <c r="AC3436" s="38"/>
    </row>
    <row r="3437" ht="15">
      <c r="AC3437" s="38"/>
    </row>
    <row r="3438" ht="15">
      <c r="AC3438" s="38"/>
    </row>
    <row r="3439" ht="15">
      <c r="AC3439" s="38"/>
    </row>
    <row r="3440" ht="15">
      <c r="AC3440" s="38"/>
    </row>
    <row r="3441" ht="15">
      <c r="AC3441" s="38"/>
    </row>
    <row r="3442" ht="15">
      <c r="AC3442" s="38"/>
    </row>
    <row r="3443" ht="15">
      <c r="AC3443" s="38"/>
    </row>
    <row r="3444" ht="15">
      <c r="AC3444" s="38"/>
    </row>
    <row r="3445" ht="15">
      <c r="AC3445" s="38"/>
    </row>
    <row r="3446" ht="15">
      <c r="AC3446" s="38"/>
    </row>
    <row r="3447" ht="15">
      <c r="AC3447" s="38"/>
    </row>
    <row r="3448" ht="15">
      <c r="AC3448" s="38"/>
    </row>
    <row r="3449" ht="15">
      <c r="AC3449" s="38"/>
    </row>
    <row r="3450" ht="15">
      <c r="AC3450" s="38"/>
    </row>
    <row r="3451" ht="15">
      <c r="AC3451" s="38"/>
    </row>
    <row r="3452" ht="15">
      <c r="AC3452" s="38"/>
    </row>
    <row r="3453" ht="15">
      <c r="AC3453" s="38"/>
    </row>
    <row r="3454" ht="15">
      <c r="AC3454" s="38"/>
    </row>
    <row r="3455" ht="15">
      <c r="AC3455" s="38"/>
    </row>
    <row r="3456" ht="15">
      <c r="AC3456" s="38"/>
    </row>
    <row r="3457" ht="15">
      <c r="AC3457" s="38"/>
    </row>
    <row r="3458" ht="15">
      <c r="AC3458" s="38"/>
    </row>
    <row r="3459" ht="15">
      <c r="AC3459" s="38"/>
    </row>
    <row r="3460" ht="15">
      <c r="AC3460" s="38"/>
    </row>
    <row r="3461" ht="15">
      <c r="AC3461" s="38"/>
    </row>
    <row r="3462" ht="15">
      <c r="AC3462" s="38"/>
    </row>
    <row r="3463" ht="15">
      <c r="AC3463" s="38"/>
    </row>
    <row r="3464" ht="15">
      <c r="AC3464" s="38"/>
    </row>
    <row r="3465" ht="15">
      <c r="AC3465" s="38"/>
    </row>
    <row r="3466" ht="15">
      <c r="AC3466" s="38"/>
    </row>
    <row r="3467" ht="15">
      <c r="AC3467" s="38"/>
    </row>
    <row r="3468" ht="15">
      <c r="AC3468" s="38"/>
    </row>
    <row r="3469" ht="15">
      <c r="AC3469" s="38"/>
    </row>
    <row r="3470" ht="15">
      <c r="AC3470" s="38"/>
    </row>
    <row r="3471" ht="15">
      <c r="AC3471" s="38"/>
    </row>
    <row r="3472" ht="15">
      <c r="AC3472" s="38"/>
    </row>
    <row r="3473" ht="15">
      <c r="AC3473" s="38"/>
    </row>
    <row r="3474" ht="15">
      <c r="AC3474" s="38"/>
    </row>
    <row r="3475" ht="15">
      <c r="AC3475" s="38"/>
    </row>
    <row r="3476" ht="15">
      <c r="AC3476" s="38"/>
    </row>
    <row r="3477" ht="15">
      <c r="AC3477" s="38"/>
    </row>
    <row r="3478" ht="15">
      <c r="AC3478" s="38"/>
    </row>
    <row r="3479" ht="15">
      <c r="AC3479" s="38"/>
    </row>
    <row r="3480" ht="15">
      <c r="AC3480" s="38"/>
    </row>
    <row r="3481" ht="15">
      <c r="AC3481" s="38"/>
    </row>
    <row r="3482" ht="15">
      <c r="AC3482" s="38"/>
    </row>
    <row r="3483" ht="15">
      <c r="AC3483" s="38"/>
    </row>
    <row r="3484" ht="15">
      <c r="AC3484" s="38"/>
    </row>
    <row r="3485" ht="15">
      <c r="AC3485" s="38"/>
    </row>
    <row r="3486" ht="15">
      <c r="AC3486" s="38"/>
    </row>
    <row r="3487" ht="15">
      <c r="AC3487" s="38"/>
    </row>
    <row r="3488" ht="15">
      <c r="AC3488" s="38"/>
    </row>
    <row r="3489" ht="15">
      <c r="AC3489" s="38"/>
    </row>
    <row r="3490" ht="15">
      <c r="AC3490" s="38"/>
    </row>
    <row r="3491" ht="15">
      <c r="AC3491" s="38"/>
    </row>
    <row r="3492" ht="15">
      <c r="AC3492" s="38"/>
    </row>
    <row r="3493" ht="15">
      <c r="AC3493" s="38"/>
    </row>
    <row r="3494" ht="15">
      <c r="AC3494" s="38"/>
    </row>
    <row r="3495" ht="15">
      <c r="AC3495" s="38"/>
    </row>
    <row r="3496" ht="15">
      <c r="AC3496" s="38"/>
    </row>
    <row r="3497" ht="15">
      <c r="AC3497" s="38"/>
    </row>
    <row r="3498" ht="15">
      <c r="AC3498" s="38"/>
    </row>
    <row r="3499" ht="15">
      <c r="AC3499" s="38"/>
    </row>
    <row r="3500" ht="15">
      <c r="AC3500" s="38"/>
    </row>
    <row r="3501" ht="15">
      <c r="AC3501" s="38"/>
    </row>
    <row r="3502" ht="15">
      <c r="AC3502" s="38"/>
    </row>
    <row r="3503" ht="15">
      <c r="AC3503" s="38"/>
    </row>
    <row r="3504" ht="15">
      <c r="AC3504" s="38"/>
    </row>
    <row r="3505" ht="15">
      <c r="AC3505" s="38"/>
    </row>
    <row r="3506" ht="15">
      <c r="AC3506" s="38"/>
    </row>
    <row r="3507" ht="15">
      <c r="AC3507" s="38"/>
    </row>
    <row r="3508" ht="15">
      <c r="AC3508" s="38"/>
    </row>
    <row r="3509" ht="15">
      <c r="AC3509" s="38"/>
    </row>
    <row r="3510" ht="15">
      <c r="AC3510" s="38"/>
    </row>
    <row r="3511" ht="15">
      <c r="AC3511" s="38"/>
    </row>
    <row r="3512" ht="15">
      <c r="AC3512" s="38"/>
    </row>
    <row r="3513" ht="15">
      <c r="AC3513" s="38"/>
    </row>
    <row r="3514" ht="15">
      <c r="AC3514" s="38"/>
    </row>
    <row r="3515" ht="15">
      <c r="AC3515" s="38"/>
    </row>
    <row r="3516" ht="15">
      <c r="AC3516" s="38"/>
    </row>
    <row r="3517" ht="15">
      <c r="AC3517" s="38"/>
    </row>
    <row r="3518" ht="15">
      <c r="AC3518" s="38"/>
    </row>
    <row r="3519" ht="15">
      <c r="AC3519" s="38"/>
    </row>
    <row r="3520" ht="15">
      <c r="AC3520" s="38"/>
    </row>
    <row r="3521" ht="15">
      <c r="AC3521" s="38"/>
    </row>
    <row r="3522" ht="15">
      <c r="AC3522" s="38"/>
    </row>
    <row r="3523" ht="15">
      <c r="AC3523" s="38"/>
    </row>
    <row r="3524" ht="15">
      <c r="AC3524" s="38"/>
    </row>
    <row r="3525" ht="15">
      <c r="AC3525" s="38"/>
    </row>
    <row r="3526" ht="15">
      <c r="AC3526" s="38"/>
    </row>
    <row r="3527" ht="15">
      <c r="AC3527" s="38"/>
    </row>
    <row r="3528" ht="15">
      <c r="AC3528" s="38"/>
    </row>
    <row r="3529" ht="15">
      <c r="AC3529" s="38"/>
    </row>
    <row r="3530" ht="15">
      <c r="AC3530" s="38"/>
    </row>
    <row r="3531" ht="15">
      <c r="AC3531" s="38"/>
    </row>
    <row r="3532" ht="15">
      <c r="AC3532" s="38"/>
    </row>
    <row r="3533" ht="15">
      <c r="AC3533" s="38"/>
    </row>
    <row r="3534" ht="15">
      <c r="AC3534" s="38"/>
    </row>
    <row r="3535" ht="15">
      <c r="AC3535" s="38"/>
    </row>
    <row r="3536" ht="15">
      <c r="AC3536" s="38"/>
    </row>
    <row r="3537" ht="15">
      <c r="AC3537" s="38"/>
    </row>
    <row r="3538" ht="15">
      <c r="AC3538" s="38"/>
    </row>
    <row r="3539" ht="15">
      <c r="AC3539" s="38"/>
    </row>
    <row r="3540" ht="15">
      <c r="AC3540" s="38"/>
    </row>
    <row r="3541" ht="15">
      <c r="AC3541" s="38"/>
    </row>
    <row r="3542" ht="15">
      <c r="AC3542" s="38"/>
    </row>
    <row r="3543" ht="15">
      <c r="AC3543" s="38"/>
    </row>
    <row r="3544" ht="15">
      <c r="AC3544" s="38"/>
    </row>
    <row r="3545" ht="15">
      <c r="AC3545" s="38"/>
    </row>
    <row r="3546" ht="15">
      <c r="AC3546" s="38"/>
    </row>
    <row r="3547" ht="15">
      <c r="AC3547" s="38"/>
    </row>
    <row r="3548" ht="15">
      <c r="AC3548" s="38"/>
    </row>
    <row r="3549" ht="15">
      <c r="AC3549" s="38"/>
    </row>
    <row r="3550" ht="15">
      <c r="AC3550" s="38"/>
    </row>
    <row r="3551" ht="15">
      <c r="AC3551" s="38"/>
    </row>
    <row r="3552" ht="15">
      <c r="AC3552" s="38"/>
    </row>
    <row r="3553" ht="15">
      <c r="AC3553" s="38"/>
    </row>
    <row r="3554" ht="15">
      <c r="AC3554" s="38"/>
    </row>
    <row r="3555" ht="15">
      <c r="AC3555" s="38"/>
    </row>
    <row r="3556" ht="15">
      <c r="AC3556" s="38"/>
    </row>
    <row r="3557" ht="15">
      <c r="AC3557" s="38"/>
    </row>
    <row r="3558" ht="15">
      <c r="AC3558" s="38"/>
    </row>
    <row r="3559" ht="15">
      <c r="AC3559" s="38"/>
    </row>
    <row r="3560" ht="15">
      <c r="AC3560" s="38"/>
    </row>
    <row r="3561" ht="15">
      <c r="AC3561" s="38"/>
    </row>
    <row r="3562" ht="15">
      <c r="AC3562" s="38"/>
    </row>
    <row r="3563" ht="15">
      <c r="AC3563" s="38"/>
    </row>
    <row r="3564" ht="15">
      <c r="AC3564" s="38"/>
    </row>
    <row r="3565" ht="15">
      <c r="AC3565" s="38"/>
    </row>
    <row r="3566" ht="15">
      <c r="AC3566" s="38"/>
    </row>
    <row r="3567" ht="15">
      <c r="AC3567" s="38"/>
    </row>
    <row r="3568" ht="15">
      <c r="AC3568" s="38"/>
    </row>
    <row r="3569" ht="15">
      <c r="AC3569" s="38"/>
    </row>
    <row r="3570" ht="15">
      <c r="AC3570" s="38"/>
    </row>
    <row r="3571" ht="15">
      <c r="AC3571" s="38"/>
    </row>
    <row r="3572" ht="15">
      <c r="AC3572" s="38"/>
    </row>
    <row r="3573" ht="15">
      <c r="AC3573" s="38"/>
    </row>
    <row r="3574" ht="15">
      <c r="AC3574" s="38"/>
    </row>
    <row r="3575" ht="15">
      <c r="AC3575" s="38"/>
    </row>
    <row r="3576" ht="15">
      <c r="AC3576" s="38"/>
    </row>
    <row r="3577" ht="15">
      <c r="AC3577" s="38"/>
    </row>
    <row r="3578" ht="15">
      <c r="AC3578" s="38"/>
    </row>
    <row r="3579" ht="15">
      <c r="AC3579" s="38"/>
    </row>
    <row r="3580" ht="15">
      <c r="AC3580" s="38"/>
    </row>
    <row r="3581" ht="15">
      <c r="AC3581" s="38"/>
    </row>
    <row r="3582" ht="15">
      <c r="AC3582" s="38"/>
    </row>
    <row r="3583" ht="15">
      <c r="AC3583" s="38"/>
    </row>
    <row r="3584" ht="15">
      <c r="AC3584" s="38"/>
    </row>
    <row r="3585" ht="15">
      <c r="AC3585" s="38"/>
    </row>
    <row r="3586" ht="15">
      <c r="AC3586" s="38"/>
    </row>
    <row r="3587" ht="15">
      <c r="AC3587" s="38"/>
    </row>
    <row r="3588" ht="15">
      <c r="AC3588" s="38"/>
    </row>
    <row r="3589" ht="15">
      <c r="AC3589" s="38"/>
    </row>
    <row r="3590" ht="15">
      <c r="AC3590" s="38"/>
    </row>
    <row r="3591" ht="15">
      <c r="AC3591" s="38"/>
    </row>
    <row r="3592" ht="15">
      <c r="AC3592" s="38"/>
    </row>
    <row r="3593" ht="15">
      <c r="AC3593" s="38"/>
    </row>
    <row r="3594" ht="15">
      <c r="AC3594" s="38"/>
    </row>
    <row r="3595" ht="15">
      <c r="AC3595" s="38"/>
    </row>
    <row r="3596" ht="15">
      <c r="AC3596" s="38"/>
    </row>
    <row r="3597" ht="15">
      <c r="AC3597" s="38"/>
    </row>
    <row r="3598" ht="15">
      <c r="AC3598" s="38"/>
    </row>
    <row r="3599" ht="15">
      <c r="AC3599" s="38"/>
    </row>
    <row r="3600" ht="15">
      <c r="AC3600" s="38"/>
    </row>
    <row r="3601" ht="15">
      <c r="AC3601" s="38"/>
    </row>
    <row r="3602" ht="15">
      <c r="AC3602" s="38"/>
    </row>
    <row r="3603" ht="15">
      <c r="AC3603" s="38"/>
    </row>
    <row r="3604" ht="15">
      <c r="AC3604" s="38"/>
    </row>
    <row r="3605" ht="15">
      <c r="AC3605" s="38"/>
    </row>
    <row r="3606" ht="15">
      <c r="AC3606" s="38"/>
    </row>
    <row r="3607" ht="15">
      <c r="AC3607" s="38"/>
    </row>
    <row r="3608" ht="15">
      <c r="AC3608" s="38"/>
    </row>
    <row r="3609" ht="15">
      <c r="AC3609" s="38"/>
    </row>
    <row r="3610" ht="15">
      <c r="AC3610" s="38"/>
    </row>
    <row r="3611" ht="15">
      <c r="AC3611" s="38"/>
    </row>
    <row r="3612" ht="15">
      <c r="AC3612" s="38"/>
    </row>
    <row r="3613" ht="15">
      <c r="AC3613" s="38"/>
    </row>
    <row r="3614" ht="15">
      <c r="AC3614" s="38"/>
    </row>
    <row r="3615" ht="15">
      <c r="AC3615" s="38"/>
    </row>
    <row r="3616" ht="15">
      <c r="AC3616" s="38"/>
    </row>
    <row r="3617" ht="15">
      <c r="AC3617" s="38"/>
    </row>
    <row r="3618" ht="15">
      <c r="AC3618" s="38"/>
    </row>
    <row r="3619" ht="15">
      <c r="AC3619" s="38"/>
    </row>
    <row r="3620" ht="15">
      <c r="AC3620" s="38"/>
    </row>
    <row r="3621" ht="15">
      <c r="AC3621" s="38"/>
    </row>
    <row r="3622" ht="15">
      <c r="AC3622" s="38"/>
    </row>
    <row r="3623" ht="15">
      <c r="AC3623" s="38"/>
    </row>
    <row r="3624" ht="15">
      <c r="AC3624" s="38"/>
    </row>
    <row r="3625" ht="15">
      <c r="AC3625" s="38"/>
    </row>
    <row r="3626" ht="15">
      <c r="AC3626" s="38"/>
    </row>
    <row r="3627" ht="15">
      <c r="AC3627" s="38"/>
    </row>
    <row r="3628" ht="15">
      <c r="AC3628" s="38"/>
    </row>
    <row r="3629" ht="15">
      <c r="AC3629" s="38"/>
    </row>
    <row r="3630" ht="15">
      <c r="AC3630" s="38"/>
    </row>
    <row r="3631" ht="15">
      <c r="AC3631" s="38"/>
    </row>
    <row r="3632" ht="15">
      <c r="AC3632" s="38"/>
    </row>
    <row r="3633" ht="15">
      <c r="AC3633" s="38"/>
    </row>
    <row r="3634" ht="15">
      <c r="AC3634" s="38"/>
    </row>
    <row r="3635" ht="15">
      <c r="AC3635" s="38"/>
    </row>
    <row r="3636" ht="15">
      <c r="AC3636" s="38"/>
    </row>
    <row r="3637" ht="15">
      <c r="AC3637" s="38"/>
    </row>
    <row r="3638" ht="15">
      <c r="AC3638" s="38"/>
    </row>
    <row r="3639" ht="15">
      <c r="AC3639" s="38"/>
    </row>
    <row r="3640" ht="15">
      <c r="AC3640" s="38"/>
    </row>
    <row r="3641" ht="15">
      <c r="AC3641" s="38"/>
    </row>
    <row r="3642" ht="15">
      <c r="AC3642" s="38"/>
    </row>
    <row r="3643" ht="15">
      <c r="AC3643" s="38"/>
    </row>
    <row r="3644" ht="15">
      <c r="AC3644" s="38"/>
    </row>
    <row r="3645" ht="15">
      <c r="AC3645" s="38"/>
    </row>
    <row r="3646" ht="15">
      <c r="AC3646" s="38"/>
    </row>
    <row r="3647" ht="15">
      <c r="AC3647" s="38"/>
    </row>
    <row r="3648" ht="15">
      <c r="AC3648" s="38"/>
    </row>
    <row r="3649" ht="15">
      <c r="AC3649" s="38"/>
    </row>
    <row r="3650" ht="15">
      <c r="AC3650" s="38"/>
    </row>
    <row r="3651" ht="15">
      <c r="AC3651" s="38"/>
    </row>
    <row r="3652" ht="15">
      <c r="AC3652" s="38"/>
    </row>
    <row r="3653" ht="15">
      <c r="AC3653" s="38"/>
    </row>
    <row r="3654" ht="15">
      <c r="AC3654" s="38"/>
    </row>
    <row r="3655" ht="15">
      <c r="AC3655" s="38"/>
    </row>
    <row r="3656" ht="15">
      <c r="AC3656" s="38"/>
    </row>
    <row r="3657" ht="15">
      <c r="AC3657" s="38"/>
    </row>
    <row r="3658" ht="15">
      <c r="AC3658" s="38"/>
    </row>
    <row r="3659" ht="15">
      <c r="AC3659" s="38"/>
    </row>
    <row r="3660" ht="15">
      <c r="AC3660" s="38"/>
    </row>
    <row r="3661" ht="15">
      <c r="AC3661" s="38"/>
    </row>
    <row r="3662" ht="15">
      <c r="AC3662" s="38"/>
    </row>
    <row r="3663" ht="15">
      <c r="AC3663" s="38"/>
    </row>
    <row r="3664" ht="15">
      <c r="AC3664" s="38"/>
    </row>
    <row r="3665" ht="15">
      <c r="AC3665" s="38"/>
    </row>
    <row r="3666" ht="15">
      <c r="AC3666" s="38"/>
    </row>
    <row r="3667" ht="15">
      <c r="AC3667" s="38"/>
    </row>
    <row r="3668" ht="15">
      <c r="AC3668" s="38"/>
    </row>
    <row r="3669" ht="15">
      <c r="AC3669" s="38"/>
    </row>
    <row r="3670" ht="15">
      <c r="AC3670" s="38"/>
    </row>
    <row r="3671" ht="15">
      <c r="AC3671" s="38"/>
    </row>
    <row r="3672" ht="15">
      <c r="AC3672" s="38"/>
    </row>
    <row r="3673" ht="15">
      <c r="AC3673" s="38"/>
    </row>
    <row r="3674" ht="15">
      <c r="AC3674" s="38"/>
    </row>
    <row r="3675" ht="15">
      <c r="AC3675" s="38"/>
    </row>
    <row r="3676" ht="15">
      <c r="AC3676" s="38"/>
    </row>
    <row r="3677" ht="15">
      <c r="AC3677" s="38"/>
    </row>
    <row r="3678" ht="15">
      <c r="AC3678" s="38"/>
    </row>
    <row r="3679" ht="15">
      <c r="AC3679" s="38"/>
    </row>
    <row r="3680" ht="15">
      <c r="AC3680" s="38"/>
    </row>
    <row r="3681" ht="15">
      <c r="AC3681" s="38"/>
    </row>
    <row r="3682" ht="15">
      <c r="AC3682" s="38"/>
    </row>
    <row r="3683" ht="15">
      <c r="AC3683" s="38"/>
    </row>
    <row r="3684" ht="15">
      <c r="AC3684" s="38"/>
    </row>
    <row r="3685" ht="15">
      <c r="AC3685" s="38"/>
    </row>
    <row r="3686" ht="15">
      <c r="AC3686" s="38"/>
    </row>
    <row r="3687" ht="15">
      <c r="AC3687" s="38"/>
    </row>
    <row r="3688" ht="15">
      <c r="AC3688" s="38"/>
    </row>
    <row r="3689" ht="15">
      <c r="AC3689" s="38"/>
    </row>
    <row r="3690" ht="15">
      <c r="AC3690" s="38"/>
    </row>
    <row r="3691" ht="15">
      <c r="AC3691" s="38"/>
    </row>
    <row r="3692" ht="15">
      <c r="AC3692" s="38"/>
    </row>
    <row r="3693" ht="15">
      <c r="AC3693" s="38"/>
    </row>
    <row r="3694" ht="15">
      <c r="AC3694" s="38"/>
    </row>
    <row r="3695" ht="15">
      <c r="AC3695" s="38"/>
    </row>
    <row r="3696" ht="15">
      <c r="AC3696" s="38"/>
    </row>
    <row r="3697" ht="15">
      <c r="AC3697" s="38"/>
    </row>
    <row r="3698" ht="15">
      <c r="AC3698" s="38"/>
    </row>
    <row r="3699" ht="15">
      <c r="AC3699" s="38"/>
    </row>
    <row r="3700" ht="15">
      <c r="AC3700" s="38"/>
    </row>
    <row r="3701" ht="15">
      <c r="AC3701" s="38"/>
    </row>
    <row r="3702" ht="15">
      <c r="AC3702" s="38"/>
    </row>
    <row r="3703" ht="15">
      <c r="AC3703" s="38"/>
    </row>
    <row r="3704" ht="15">
      <c r="AC3704" s="38"/>
    </row>
    <row r="3705" ht="15">
      <c r="AC3705" s="38"/>
    </row>
    <row r="3706" ht="15">
      <c r="AC3706" s="38"/>
    </row>
    <row r="3707" ht="15">
      <c r="AC3707" s="38"/>
    </row>
    <row r="3708" ht="15">
      <c r="AC3708" s="38"/>
    </row>
    <row r="3709" ht="15">
      <c r="AC3709" s="38"/>
    </row>
    <row r="3710" ht="15">
      <c r="AC3710" s="38"/>
    </row>
    <row r="3711" ht="15">
      <c r="AC3711" s="38"/>
    </row>
    <row r="3712" ht="15">
      <c r="AC3712" s="38"/>
    </row>
    <row r="3713" ht="15">
      <c r="AC3713" s="38"/>
    </row>
    <row r="3714" ht="15">
      <c r="AC3714" s="38"/>
    </row>
    <row r="3715" ht="15">
      <c r="AC3715" s="38"/>
    </row>
    <row r="3716" ht="15">
      <c r="AC3716" s="38"/>
    </row>
    <row r="3717" ht="15">
      <c r="AC3717" s="38"/>
    </row>
    <row r="3718" ht="15">
      <c r="AC3718" s="38"/>
    </row>
    <row r="3719" ht="15">
      <c r="AC3719" s="38"/>
    </row>
    <row r="3720" ht="15">
      <c r="AC3720" s="38"/>
    </row>
    <row r="3721" ht="15">
      <c r="AC3721" s="38"/>
    </row>
    <row r="3722" ht="15">
      <c r="AC3722" s="38"/>
    </row>
    <row r="3723" ht="15">
      <c r="AC3723" s="38"/>
    </row>
    <row r="3724" ht="15">
      <c r="AC3724" s="38"/>
    </row>
    <row r="3725" ht="15">
      <c r="AC3725" s="38"/>
    </row>
    <row r="3726" ht="15">
      <c r="AC3726" s="38"/>
    </row>
    <row r="3727" ht="15">
      <c r="AC3727" s="38"/>
    </row>
    <row r="3728" ht="15">
      <c r="AC3728" s="38"/>
    </row>
    <row r="3729" ht="15">
      <c r="AC3729" s="38"/>
    </row>
    <row r="3730" ht="15">
      <c r="AC3730" s="38"/>
    </row>
    <row r="3731" ht="15">
      <c r="AC3731" s="38"/>
    </row>
    <row r="3732" ht="15">
      <c r="AC3732" s="38"/>
    </row>
    <row r="3733" ht="15">
      <c r="AC3733" s="38"/>
    </row>
    <row r="3734" ht="15">
      <c r="AC3734" s="38"/>
    </row>
    <row r="3735" ht="15">
      <c r="AC3735" s="38"/>
    </row>
    <row r="3736" ht="15">
      <c r="AC3736" s="38"/>
    </row>
    <row r="3737" ht="15">
      <c r="AC3737" s="38"/>
    </row>
    <row r="3738" ht="15">
      <c r="AC3738" s="38"/>
    </row>
    <row r="3739" ht="15">
      <c r="AC3739" s="38"/>
    </row>
    <row r="3740" ht="15">
      <c r="AC3740" s="38"/>
    </row>
    <row r="3741" ht="15">
      <c r="AC3741" s="38"/>
    </row>
    <row r="3742" ht="15">
      <c r="AC3742" s="38"/>
    </row>
    <row r="3743" ht="15">
      <c r="AC3743" s="38"/>
    </row>
    <row r="3744" ht="15">
      <c r="AC3744" s="38"/>
    </row>
    <row r="3745" ht="15">
      <c r="AC3745" s="38"/>
    </row>
    <row r="3746" ht="15">
      <c r="AC3746" s="38"/>
    </row>
    <row r="3747" ht="15">
      <c r="AC3747" s="38"/>
    </row>
    <row r="3748" ht="15">
      <c r="AC3748" s="38"/>
    </row>
    <row r="3749" ht="15">
      <c r="AC3749" s="38"/>
    </row>
    <row r="3750" ht="15">
      <c r="AC3750" s="38"/>
    </row>
    <row r="3751" ht="15">
      <c r="AC3751" s="38"/>
    </row>
    <row r="3752" ht="15">
      <c r="AC3752" s="38"/>
    </row>
    <row r="3753" ht="15">
      <c r="AC3753" s="38"/>
    </row>
    <row r="3754" ht="15">
      <c r="AC3754" s="38"/>
    </row>
    <row r="3755" ht="15">
      <c r="AC3755" s="38"/>
    </row>
    <row r="3756" ht="15">
      <c r="AC3756" s="38"/>
    </row>
    <row r="3757" ht="15">
      <c r="AC3757" s="38"/>
    </row>
    <row r="3758" ht="15">
      <c r="AC3758" s="38"/>
    </row>
    <row r="3759" ht="15">
      <c r="AC3759" s="38"/>
    </row>
    <row r="3760" ht="15">
      <c r="AC3760" s="38"/>
    </row>
    <row r="3761" ht="15">
      <c r="AC3761" s="38"/>
    </row>
    <row r="3762" ht="15">
      <c r="AC3762" s="38"/>
    </row>
    <row r="3763" ht="15">
      <c r="AC3763" s="38"/>
    </row>
    <row r="3764" ht="15">
      <c r="AC3764" s="38"/>
    </row>
    <row r="3765" ht="15">
      <c r="AC3765" s="38"/>
    </row>
    <row r="3766" ht="15">
      <c r="AC3766" s="38"/>
    </row>
    <row r="3767" ht="15">
      <c r="AC3767" s="38"/>
    </row>
    <row r="3768" ht="15">
      <c r="AC3768" s="38"/>
    </row>
    <row r="3769" ht="15">
      <c r="AC3769" s="38"/>
    </row>
    <row r="3770" ht="15">
      <c r="AC3770" s="38"/>
    </row>
    <row r="3771" ht="15">
      <c r="AC3771" s="38"/>
    </row>
    <row r="3772" ht="15">
      <c r="AC3772" s="38"/>
    </row>
    <row r="3773" ht="15">
      <c r="AC3773" s="38"/>
    </row>
    <row r="3774" ht="15">
      <c r="AC3774" s="38"/>
    </row>
    <row r="3775" ht="15">
      <c r="AC3775" s="38"/>
    </row>
    <row r="3776" ht="15">
      <c r="AC3776" s="38"/>
    </row>
    <row r="3777" ht="15">
      <c r="AC3777" s="38"/>
    </row>
    <row r="3778" ht="15">
      <c r="AC3778" s="38"/>
    </row>
    <row r="3779" ht="15">
      <c r="AC3779" s="38"/>
    </row>
    <row r="3780" ht="15">
      <c r="AC3780" s="38"/>
    </row>
    <row r="3781" ht="15">
      <c r="AC3781" s="38"/>
    </row>
    <row r="3782" ht="15">
      <c r="AC3782" s="38"/>
    </row>
    <row r="3783" ht="15">
      <c r="AC3783" s="38"/>
    </row>
    <row r="3784" ht="15">
      <c r="AC3784" s="38"/>
    </row>
    <row r="3785" ht="15">
      <c r="AC3785" s="38"/>
    </row>
    <row r="3786" ht="15">
      <c r="AC3786" s="38"/>
    </row>
    <row r="3787" ht="15">
      <c r="AC3787" s="38"/>
    </row>
    <row r="3788" ht="15">
      <c r="AC3788" s="38"/>
    </row>
    <row r="3789" ht="15">
      <c r="AC3789" s="38"/>
    </row>
    <row r="3790" ht="15">
      <c r="AC3790" s="38"/>
    </row>
    <row r="3791" ht="15">
      <c r="AC3791" s="38"/>
    </row>
    <row r="3792" ht="15">
      <c r="AC3792" s="38"/>
    </row>
    <row r="3793" ht="15">
      <c r="AC3793" s="38"/>
    </row>
    <row r="3794" ht="15">
      <c r="AC3794" s="38"/>
    </row>
    <row r="3795" ht="15">
      <c r="AC3795" s="38"/>
    </row>
    <row r="3796" ht="15">
      <c r="AC3796" s="38"/>
    </row>
    <row r="3797" ht="15">
      <c r="AC3797" s="38"/>
    </row>
    <row r="3798" ht="15">
      <c r="AC3798" s="38"/>
    </row>
    <row r="3799" ht="15">
      <c r="AC3799" s="38"/>
    </row>
    <row r="3800" ht="15">
      <c r="AC3800" s="38"/>
    </row>
    <row r="3801" ht="15">
      <c r="AC3801" s="38"/>
    </row>
    <row r="3802" ht="15">
      <c r="AC3802" s="38"/>
    </row>
    <row r="3803" ht="15">
      <c r="AC3803" s="38"/>
    </row>
    <row r="3804" ht="15">
      <c r="AC3804" s="38"/>
    </row>
    <row r="3805" ht="15">
      <c r="AC3805" s="38"/>
    </row>
    <row r="3806" ht="15">
      <c r="AC3806" s="38"/>
    </row>
    <row r="3807" ht="15">
      <c r="AC3807" s="38"/>
    </row>
    <row r="3808" ht="15">
      <c r="AC3808" s="38"/>
    </row>
    <row r="3809" ht="15">
      <c r="AC3809" s="38"/>
    </row>
    <row r="3810" ht="15">
      <c r="AC3810" s="38"/>
    </row>
    <row r="3811" ht="15">
      <c r="AC3811" s="38"/>
    </row>
    <row r="3812" ht="15">
      <c r="AC3812" s="38"/>
    </row>
    <row r="3813" ht="15">
      <c r="AC3813" s="38"/>
    </row>
    <row r="3814" ht="15">
      <c r="AC3814" s="38"/>
    </row>
    <row r="3815" ht="15">
      <c r="AC3815" s="38"/>
    </row>
    <row r="3816" ht="15">
      <c r="AC3816" s="38"/>
    </row>
    <row r="3817" ht="15">
      <c r="AC3817" s="38"/>
    </row>
    <row r="3818" ht="15">
      <c r="AC3818" s="38"/>
    </row>
    <row r="3819" ht="15">
      <c r="AC3819" s="38"/>
    </row>
    <row r="3820" ht="15">
      <c r="AC3820" s="38"/>
    </row>
    <row r="3821" ht="15">
      <c r="AC3821" s="38"/>
    </row>
    <row r="3822" ht="15">
      <c r="AC3822" s="38"/>
    </row>
    <row r="3823" ht="15">
      <c r="AC3823" s="38"/>
    </row>
    <row r="3824" ht="15">
      <c r="AC3824" s="38"/>
    </row>
    <row r="3825" ht="15">
      <c r="AC3825" s="38"/>
    </row>
    <row r="3826" ht="15">
      <c r="AC3826" s="38"/>
    </row>
    <row r="3827" ht="15">
      <c r="AC3827" s="38"/>
    </row>
    <row r="3828" ht="15">
      <c r="AC3828" s="38"/>
    </row>
    <row r="3829" ht="15">
      <c r="AC3829" s="38"/>
    </row>
    <row r="3830" ht="15">
      <c r="AC3830" s="38"/>
    </row>
    <row r="3831" ht="15">
      <c r="AC3831" s="38"/>
    </row>
    <row r="3832" ht="15">
      <c r="AC3832" s="38"/>
    </row>
    <row r="3833" ht="15">
      <c r="AC3833" s="38"/>
    </row>
    <row r="3834" ht="15">
      <c r="AC3834" s="38"/>
    </row>
    <row r="3835" ht="15">
      <c r="AC3835" s="38"/>
    </row>
    <row r="3836" ht="15">
      <c r="AC3836" s="38"/>
    </row>
    <row r="3837" ht="15">
      <c r="AC3837" s="38"/>
    </row>
    <row r="3838" ht="15">
      <c r="AC3838" s="38"/>
    </row>
    <row r="3839" ht="15">
      <c r="AC3839" s="38"/>
    </row>
    <row r="3840" ht="15">
      <c r="AC3840" s="38"/>
    </row>
    <row r="3841" ht="15">
      <c r="AC3841" s="38"/>
    </row>
    <row r="3842" ht="15">
      <c r="AC3842" s="38"/>
    </row>
    <row r="3843" ht="15">
      <c r="AC3843" s="38"/>
    </row>
    <row r="3844" ht="15">
      <c r="AC3844" s="38"/>
    </row>
    <row r="3845" ht="15">
      <c r="AC3845" s="38"/>
    </row>
    <row r="3846" ht="15">
      <c r="AC3846" s="38"/>
    </row>
    <row r="3847" ht="15">
      <c r="AC3847" s="38"/>
    </row>
    <row r="3848" ht="15">
      <c r="AC3848" s="38"/>
    </row>
    <row r="3849" ht="15">
      <c r="AC3849" s="38"/>
    </row>
    <row r="3850" ht="15">
      <c r="AC3850" s="38"/>
    </row>
    <row r="3851" ht="15">
      <c r="AC3851" s="38"/>
    </row>
    <row r="3852" ht="15">
      <c r="AC3852" s="38"/>
    </row>
    <row r="3853" ht="15">
      <c r="AC3853" s="38"/>
    </row>
    <row r="3854" ht="15">
      <c r="AC3854" s="38"/>
    </row>
    <row r="3855" ht="15">
      <c r="AC3855" s="38"/>
    </row>
    <row r="3856" ht="15">
      <c r="AC3856" s="38"/>
    </row>
    <row r="3857" ht="15">
      <c r="AC3857" s="38"/>
    </row>
    <row r="3858" ht="15">
      <c r="AC3858" s="38"/>
    </row>
    <row r="3859" ht="15">
      <c r="AC3859" s="38"/>
    </row>
    <row r="3860" ht="15">
      <c r="AC3860" s="38"/>
    </row>
    <row r="3861" ht="15">
      <c r="AC3861" s="38"/>
    </row>
    <row r="3862" ht="15">
      <c r="AC3862" s="38"/>
    </row>
    <row r="3863" ht="15">
      <c r="AC3863" s="38"/>
    </row>
    <row r="3864" ht="15">
      <c r="AC3864" s="38"/>
    </row>
    <row r="3865" ht="15">
      <c r="AC3865" s="38"/>
    </row>
    <row r="3866" ht="15">
      <c r="AC3866" s="38"/>
    </row>
    <row r="3867" ht="15">
      <c r="AC3867" s="38"/>
    </row>
    <row r="3868" ht="15">
      <c r="AC3868" s="38"/>
    </row>
    <row r="3869" ht="15">
      <c r="AC3869" s="38"/>
    </row>
    <row r="3870" ht="15">
      <c r="AC3870" s="38"/>
    </row>
    <row r="3871" ht="15">
      <c r="AC3871" s="38"/>
    </row>
    <row r="3872" ht="15">
      <c r="AC3872" s="38"/>
    </row>
    <row r="3873" ht="15">
      <c r="AC3873" s="38"/>
    </row>
    <row r="3874" ht="15">
      <c r="AC3874" s="38"/>
    </row>
    <row r="3875" ht="15">
      <c r="AC3875" s="38"/>
    </row>
    <row r="3876" ht="15">
      <c r="AC3876" s="38"/>
    </row>
    <row r="3877" ht="15">
      <c r="AC3877" s="38"/>
    </row>
    <row r="3878" ht="15">
      <c r="AC3878" s="38"/>
    </row>
    <row r="3879" ht="15">
      <c r="AC3879" s="38"/>
    </row>
    <row r="3880" ht="15">
      <c r="AC3880" s="38"/>
    </row>
    <row r="3881" ht="15">
      <c r="AC3881" s="38"/>
    </row>
    <row r="3882" ht="15">
      <c r="AC3882" s="38"/>
    </row>
    <row r="3883" ht="15">
      <c r="AC3883" s="38"/>
    </row>
    <row r="3884" ht="15">
      <c r="AC3884" s="38"/>
    </row>
    <row r="3885" ht="15">
      <c r="AC3885" s="38"/>
    </row>
    <row r="3886" ht="15">
      <c r="AC3886" s="38"/>
    </row>
    <row r="3887" ht="15">
      <c r="AC3887" s="38"/>
    </row>
    <row r="3888" ht="15">
      <c r="AC3888" s="38"/>
    </row>
    <row r="3889" ht="15">
      <c r="AC3889" s="38"/>
    </row>
    <row r="3890" ht="15">
      <c r="AC3890" s="38"/>
    </row>
    <row r="3891" ht="15">
      <c r="AC3891" s="38"/>
    </row>
    <row r="3892" ht="15">
      <c r="AC3892" s="38"/>
    </row>
    <row r="3893" ht="15">
      <c r="AC3893" s="38"/>
    </row>
    <row r="3894" ht="15">
      <c r="AC3894" s="38"/>
    </row>
    <row r="3895" ht="15">
      <c r="AC3895" s="38"/>
    </row>
    <row r="3896" ht="15">
      <c r="AC3896" s="38"/>
    </row>
    <row r="3897" ht="15">
      <c r="AC3897" s="38"/>
    </row>
    <row r="3898" ht="15">
      <c r="AC3898" s="38"/>
    </row>
    <row r="3899" ht="15">
      <c r="AC3899" s="38"/>
    </row>
    <row r="3900" ht="15">
      <c r="AC3900" s="38"/>
    </row>
    <row r="3901" ht="15">
      <c r="AC3901" s="38"/>
    </row>
    <row r="3902" ht="15">
      <c r="AC3902" s="38"/>
    </row>
    <row r="3903" ht="15">
      <c r="AC3903" s="38"/>
    </row>
    <row r="3904" ht="15">
      <c r="AC3904" s="38"/>
    </row>
    <row r="3905" ht="15">
      <c r="AC3905" s="38"/>
    </row>
    <row r="3906" ht="15">
      <c r="AC3906" s="38"/>
    </row>
    <row r="3907" ht="15">
      <c r="AC3907" s="38"/>
    </row>
    <row r="3908" ht="15">
      <c r="AC3908" s="38"/>
    </row>
    <row r="3909" ht="15">
      <c r="AC3909" s="38"/>
    </row>
    <row r="3910" ht="15">
      <c r="AC3910" s="38"/>
    </row>
    <row r="3911" ht="15">
      <c r="AC3911" s="38"/>
    </row>
    <row r="3912" ht="15">
      <c r="AC3912" s="38"/>
    </row>
    <row r="3913" ht="15">
      <c r="AC3913" s="38"/>
    </row>
    <row r="3914" ht="15">
      <c r="AC3914" s="38"/>
    </row>
    <row r="3915" ht="15">
      <c r="AC3915" s="38"/>
    </row>
    <row r="3916" ht="15">
      <c r="AC3916" s="38"/>
    </row>
    <row r="3917" ht="15">
      <c r="AC3917" s="38"/>
    </row>
    <row r="3918" ht="15">
      <c r="AC3918" s="38"/>
    </row>
    <row r="3919" ht="15">
      <c r="AC3919" s="38"/>
    </row>
    <row r="3920" ht="15">
      <c r="AC3920" s="38"/>
    </row>
    <row r="3921" ht="15">
      <c r="AC3921" s="38"/>
    </row>
    <row r="3922" ht="15">
      <c r="AC3922" s="38"/>
    </row>
    <row r="3923" ht="15">
      <c r="AC3923" s="38"/>
    </row>
    <row r="3924" ht="15">
      <c r="AC3924" s="38"/>
    </row>
    <row r="3925" ht="15">
      <c r="AC3925" s="38"/>
    </row>
    <row r="3926" ht="15">
      <c r="AC3926" s="38"/>
    </row>
    <row r="3927" ht="15">
      <c r="AC3927" s="38"/>
    </row>
    <row r="3928" ht="15">
      <c r="AC3928" s="38"/>
    </row>
    <row r="3929" ht="15">
      <c r="AC3929" s="38"/>
    </row>
    <row r="3930" ht="15">
      <c r="AC3930" s="38"/>
    </row>
    <row r="3931" ht="15">
      <c r="AC3931" s="38"/>
    </row>
    <row r="3932" ht="15">
      <c r="AC3932" s="38"/>
    </row>
    <row r="3933" ht="15">
      <c r="AC3933" s="38"/>
    </row>
    <row r="3934" ht="15">
      <c r="AC3934" s="38"/>
    </row>
    <row r="3935" ht="15">
      <c r="AC3935" s="38"/>
    </row>
    <row r="3936" ht="15">
      <c r="AC3936" s="38"/>
    </row>
    <row r="3937" ht="15">
      <c r="AC3937" s="38"/>
    </row>
    <row r="3938" ht="15">
      <c r="AC3938" s="38"/>
    </row>
    <row r="3939" ht="15">
      <c r="AC3939" s="38"/>
    </row>
    <row r="3940" ht="15">
      <c r="AC3940" s="38"/>
    </row>
    <row r="3941" ht="15">
      <c r="AC3941" s="38"/>
    </row>
    <row r="3942" ht="15">
      <c r="AC3942" s="38"/>
    </row>
    <row r="3943" ht="15">
      <c r="AC3943" s="38"/>
    </row>
    <row r="3944" ht="15">
      <c r="AC3944" s="38"/>
    </row>
    <row r="3945" ht="15">
      <c r="AC3945" s="38"/>
    </row>
    <row r="3946" ht="15">
      <c r="AC3946" s="38"/>
    </row>
    <row r="3947" ht="15">
      <c r="AC3947" s="38"/>
    </row>
    <row r="3948" ht="15">
      <c r="AC3948" s="38"/>
    </row>
    <row r="3949" ht="15">
      <c r="AC3949" s="38"/>
    </row>
    <row r="3950" ht="15">
      <c r="AC3950" s="38"/>
    </row>
    <row r="3951" ht="15">
      <c r="AC3951" s="38"/>
    </row>
    <row r="3952" ht="15">
      <c r="AC3952" s="38"/>
    </row>
    <row r="3953" ht="15">
      <c r="AC3953" s="38"/>
    </row>
    <row r="3954" ht="15">
      <c r="AC3954" s="38"/>
    </row>
    <row r="3955" ht="15">
      <c r="AC3955" s="38"/>
    </row>
    <row r="3956" ht="15">
      <c r="AC3956" s="38"/>
    </row>
    <row r="3957" ht="15">
      <c r="AC3957" s="38"/>
    </row>
    <row r="3958" ht="15">
      <c r="AC3958" s="38"/>
    </row>
    <row r="3959" ht="15">
      <c r="AC3959" s="38"/>
    </row>
    <row r="3960" ht="15">
      <c r="AC3960" s="38"/>
    </row>
    <row r="3961" ht="15">
      <c r="AC3961" s="38"/>
    </row>
    <row r="3962" ht="15">
      <c r="AC3962" s="38"/>
    </row>
    <row r="3963" ht="15">
      <c r="AC3963" s="38"/>
    </row>
    <row r="3964" ht="15">
      <c r="AC3964" s="38"/>
    </row>
    <row r="3965" ht="15">
      <c r="AC3965" s="38"/>
    </row>
    <row r="3966" ht="15">
      <c r="AC3966" s="38"/>
    </row>
    <row r="3967" ht="15">
      <c r="AC3967" s="38"/>
    </row>
    <row r="3968" ht="15">
      <c r="AC3968" s="38"/>
    </row>
    <row r="3969" ht="15">
      <c r="AC3969" s="38"/>
    </row>
    <row r="3970" ht="15">
      <c r="AC3970" s="38"/>
    </row>
    <row r="3971" ht="15">
      <c r="AC3971" s="38"/>
    </row>
    <row r="3972" ht="15">
      <c r="AC3972" s="38"/>
    </row>
    <row r="3973" ht="15">
      <c r="AC3973" s="38"/>
    </row>
    <row r="3974" ht="15">
      <c r="AC3974" s="38"/>
    </row>
    <row r="3975" ht="15">
      <c r="AC3975" s="38"/>
    </row>
    <row r="3976" ht="15">
      <c r="AC3976" s="38"/>
    </row>
    <row r="3977" ht="15">
      <c r="AC3977" s="38"/>
    </row>
    <row r="3978" ht="15">
      <c r="AC3978" s="38"/>
    </row>
    <row r="3979" ht="15">
      <c r="AC3979" s="38"/>
    </row>
    <row r="3980" ht="15">
      <c r="AC3980" s="38"/>
    </row>
    <row r="3981" ht="15">
      <c r="AC3981" s="38"/>
    </row>
    <row r="3982" ht="15">
      <c r="AC3982" s="38"/>
    </row>
    <row r="3983" ht="15">
      <c r="AC3983" s="38"/>
    </row>
    <row r="3984" ht="15">
      <c r="AC3984" s="38"/>
    </row>
    <row r="3985" ht="15">
      <c r="AC3985" s="38"/>
    </row>
    <row r="3986" ht="15">
      <c r="AC3986" s="38"/>
    </row>
    <row r="3987" ht="15">
      <c r="AC3987" s="38"/>
    </row>
    <row r="3988" ht="15">
      <c r="AC3988" s="38"/>
    </row>
    <row r="3989" ht="15">
      <c r="AC3989" s="38"/>
    </row>
    <row r="3990" ht="15">
      <c r="AC3990" s="38"/>
    </row>
    <row r="3991" ht="15">
      <c r="AC3991" s="38"/>
    </row>
    <row r="3992" ht="15">
      <c r="AC3992" s="38"/>
    </row>
    <row r="3993" ht="15">
      <c r="AC3993" s="38"/>
    </row>
    <row r="3994" ht="15">
      <c r="AC3994" s="38"/>
    </row>
    <row r="3995" ht="15">
      <c r="AC3995" s="38"/>
    </row>
    <row r="3996" ht="15">
      <c r="AC3996" s="38"/>
    </row>
    <row r="3997" ht="15">
      <c r="AC3997" s="38"/>
    </row>
    <row r="3998" ht="15">
      <c r="AC3998" s="38"/>
    </row>
    <row r="3999" ht="15">
      <c r="AC3999" s="38"/>
    </row>
    <row r="4000" ht="15">
      <c r="AC4000" s="38"/>
    </row>
    <row r="4001" ht="15">
      <c r="AC4001" s="38"/>
    </row>
    <row r="4002" ht="15">
      <c r="AC4002" s="38"/>
    </row>
    <row r="4003" ht="15">
      <c r="AC4003" s="38"/>
    </row>
    <row r="4004" ht="15">
      <c r="AC4004" s="38"/>
    </row>
    <row r="4005" ht="15">
      <c r="AC4005" s="38"/>
    </row>
    <row r="4006" ht="15">
      <c r="AC4006" s="38"/>
    </row>
    <row r="4007" ht="15">
      <c r="AC4007" s="38"/>
    </row>
    <row r="4008" ht="15">
      <c r="AC4008" s="38"/>
    </row>
    <row r="4009" ht="15">
      <c r="AC4009" s="38"/>
    </row>
    <row r="4010" ht="15">
      <c r="AC4010" s="38"/>
    </row>
    <row r="4011" ht="15">
      <c r="AC4011" s="38"/>
    </row>
    <row r="4012" ht="15">
      <c r="AC4012" s="38"/>
    </row>
    <row r="4013" ht="15">
      <c r="AC4013" s="38"/>
    </row>
    <row r="4014" ht="15">
      <c r="AC4014" s="38"/>
    </row>
    <row r="4015" ht="15">
      <c r="AC4015" s="38"/>
    </row>
    <row r="4016" ht="15">
      <c r="AC4016" s="38"/>
    </row>
    <row r="4017" ht="15">
      <c r="AC4017" s="38"/>
    </row>
    <row r="4018" ht="15">
      <c r="AC4018" s="38"/>
    </row>
    <row r="4019" ht="15">
      <c r="AC4019" s="38"/>
    </row>
    <row r="4020" ht="15">
      <c r="AC4020" s="38"/>
    </row>
    <row r="4021" ht="15">
      <c r="AC4021" s="38"/>
    </row>
    <row r="4022" ht="15">
      <c r="AC4022" s="38"/>
    </row>
    <row r="4023" ht="15">
      <c r="AC4023" s="38"/>
    </row>
    <row r="4024" ht="15">
      <c r="AC4024" s="38"/>
    </row>
    <row r="4025" ht="15">
      <c r="AC4025" s="38"/>
    </row>
    <row r="4026" ht="15">
      <c r="AC4026" s="38"/>
    </row>
    <row r="4027" ht="15">
      <c r="AC4027" s="38"/>
    </row>
    <row r="4028" ht="15">
      <c r="AC4028" s="38"/>
    </row>
    <row r="4029" ht="15">
      <c r="AC4029" s="38"/>
    </row>
    <row r="4030" ht="15">
      <c r="AC4030" s="38"/>
    </row>
    <row r="4031" ht="15">
      <c r="AC4031" s="38"/>
    </row>
    <row r="4032" ht="15">
      <c r="AC4032" s="38"/>
    </row>
    <row r="4033" ht="15">
      <c r="AC4033" s="38"/>
    </row>
    <row r="4034" ht="15">
      <c r="AC4034" s="38"/>
    </row>
    <row r="4035" ht="15">
      <c r="AC4035" s="38"/>
    </row>
    <row r="4036" ht="15">
      <c r="AC4036" s="38"/>
    </row>
    <row r="4037" ht="15">
      <c r="AC4037" s="38"/>
    </row>
    <row r="4038" ht="15">
      <c r="AC4038" s="38"/>
    </row>
    <row r="4039" ht="15">
      <c r="AC4039" s="38"/>
    </row>
    <row r="4040" ht="15">
      <c r="AC4040" s="38"/>
    </row>
    <row r="4041" ht="15">
      <c r="AC4041" s="38"/>
    </row>
    <row r="4042" ht="15">
      <c r="AC4042" s="38"/>
    </row>
    <row r="4043" ht="15">
      <c r="AC4043" s="38"/>
    </row>
    <row r="4044" ht="15">
      <c r="AC4044" s="38"/>
    </row>
    <row r="4045" ht="15">
      <c r="AC4045" s="38"/>
    </row>
    <row r="4046" ht="15">
      <c r="AC4046" s="38"/>
    </row>
    <row r="4047" ht="15">
      <c r="AC4047" s="38"/>
    </row>
    <row r="4048" ht="15">
      <c r="AC4048" s="38"/>
    </row>
    <row r="4049" ht="15">
      <c r="AC4049" s="38"/>
    </row>
    <row r="4050" ht="15">
      <c r="AC4050" s="38"/>
    </row>
    <row r="4051" ht="15">
      <c r="AC4051" s="38"/>
    </row>
    <row r="4052" ht="15">
      <c r="AC4052" s="38"/>
    </row>
    <row r="4053" ht="15">
      <c r="AC4053" s="38"/>
    </row>
    <row r="4054" ht="15">
      <c r="AC4054" s="38"/>
    </row>
    <row r="4055" ht="15">
      <c r="AC4055" s="38"/>
    </row>
    <row r="4056" ht="15">
      <c r="AC4056" s="38"/>
    </row>
    <row r="4057" ht="15">
      <c r="AC4057" s="38"/>
    </row>
    <row r="4058" ht="15">
      <c r="AC4058" s="38"/>
    </row>
    <row r="4059" ht="15">
      <c r="AC4059" s="38"/>
    </row>
    <row r="4060" ht="15">
      <c r="AC4060" s="38"/>
    </row>
    <row r="4061" ht="15">
      <c r="AC4061" s="38"/>
    </row>
    <row r="4062" ht="15">
      <c r="AC4062" s="38"/>
    </row>
    <row r="4063" ht="15">
      <c r="AC4063" s="38"/>
    </row>
    <row r="4064" ht="15">
      <c r="AC4064" s="38"/>
    </row>
    <row r="4065" ht="15">
      <c r="AC4065" s="38"/>
    </row>
    <row r="4066" ht="15">
      <c r="AC4066" s="38"/>
    </row>
    <row r="4067" ht="15">
      <c r="AC4067" s="38"/>
    </row>
    <row r="4068" ht="15">
      <c r="AC4068" s="38"/>
    </row>
    <row r="4069" ht="15">
      <c r="AC4069" s="38"/>
    </row>
    <row r="4070" ht="15">
      <c r="AC4070" s="38"/>
    </row>
    <row r="4071" ht="15">
      <c r="AC4071" s="38"/>
    </row>
    <row r="4072" ht="15">
      <c r="AC4072" s="38"/>
    </row>
    <row r="4073" ht="15">
      <c r="AC4073" s="38"/>
    </row>
    <row r="4074" ht="15">
      <c r="AC4074" s="38"/>
    </row>
    <row r="4075" ht="15">
      <c r="AC4075" s="38"/>
    </row>
    <row r="4076" ht="15">
      <c r="AC4076" s="38"/>
    </row>
    <row r="4077" ht="15">
      <c r="AC4077" s="38"/>
    </row>
    <row r="4078" ht="15">
      <c r="AC4078" s="38"/>
    </row>
    <row r="4079" ht="15">
      <c r="AC4079" s="38"/>
    </row>
    <row r="4080" ht="15">
      <c r="AC4080" s="38"/>
    </row>
    <row r="4081" ht="15">
      <c r="AC4081" s="38"/>
    </row>
    <row r="4082" ht="15">
      <c r="AC4082" s="38"/>
    </row>
    <row r="4083" ht="15">
      <c r="AC4083" s="38"/>
    </row>
    <row r="4084" ht="15">
      <c r="AC4084" s="38"/>
    </row>
    <row r="4085" ht="15">
      <c r="AC4085" s="38"/>
    </row>
    <row r="4086" ht="15">
      <c r="AC4086" s="38"/>
    </row>
    <row r="4087" ht="15">
      <c r="AC4087" s="38"/>
    </row>
    <row r="4088" ht="15">
      <c r="AC4088" s="38"/>
    </row>
    <row r="4089" ht="15">
      <c r="AC4089" s="38"/>
    </row>
    <row r="4090" ht="15">
      <c r="AC4090" s="38"/>
    </row>
    <row r="4091" ht="15">
      <c r="AC4091" s="38"/>
    </row>
    <row r="4092" ht="15">
      <c r="AC4092" s="38"/>
    </row>
    <row r="4093" ht="15">
      <c r="AC4093" s="38"/>
    </row>
    <row r="4094" ht="15">
      <c r="AC4094" s="38"/>
    </row>
    <row r="4095" ht="15">
      <c r="AC4095" s="38"/>
    </row>
    <row r="4096" ht="15">
      <c r="AC4096" s="38"/>
    </row>
    <row r="4097" ht="15">
      <c r="AC4097" s="38"/>
    </row>
    <row r="4098" ht="15">
      <c r="AC4098" s="38"/>
    </row>
    <row r="4099" ht="15">
      <c r="AC4099" s="38"/>
    </row>
    <row r="4100" ht="15">
      <c r="AC4100" s="38"/>
    </row>
    <row r="4101" ht="15">
      <c r="AC4101" s="38"/>
    </row>
    <row r="4102" ht="15">
      <c r="AC4102" s="38"/>
    </row>
    <row r="4103" ht="15">
      <c r="AC4103" s="38"/>
    </row>
    <row r="4104" ht="15">
      <c r="AC4104" s="38"/>
    </row>
    <row r="4105" ht="15">
      <c r="AC4105" s="38"/>
    </row>
    <row r="4106" ht="15">
      <c r="AC4106" s="38"/>
    </row>
    <row r="4107" ht="15">
      <c r="AC4107" s="38"/>
    </row>
    <row r="4108" ht="15">
      <c r="AC4108" s="38"/>
    </row>
    <row r="4109" ht="15">
      <c r="AC4109" s="38"/>
    </row>
    <row r="4110" ht="15">
      <c r="AC4110" s="38"/>
    </row>
    <row r="4111" ht="15">
      <c r="AC4111" s="38"/>
    </row>
    <row r="4112" ht="15">
      <c r="AC4112" s="38"/>
    </row>
    <row r="4113" ht="15">
      <c r="AC4113" s="38"/>
    </row>
    <row r="4114" ht="15">
      <c r="AC4114" s="38"/>
    </row>
    <row r="4115" ht="15">
      <c r="AC4115" s="38"/>
    </row>
    <row r="4116" ht="15">
      <c r="AC4116" s="38"/>
    </row>
    <row r="4117" ht="15">
      <c r="AC4117" s="38"/>
    </row>
    <row r="4118" ht="15">
      <c r="AC4118" s="38"/>
    </row>
    <row r="4119" ht="15">
      <c r="AC4119" s="38"/>
    </row>
    <row r="4120" ht="15">
      <c r="AC4120" s="38"/>
    </row>
    <row r="4121" ht="15">
      <c r="AC4121" s="38"/>
    </row>
    <row r="4122" ht="15">
      <c r="AC4122" s="38"/>
    </row>
    <row r="4123" ht="15">
      <c r="AC4123" s="38"/>
    </row>
    <row r="4124" ht="15">
      <c r="AC4124" s="38"/>
    </row>
    <row r="4125" ht="15">
      <c r="AC4125" s="38"/>
    </row>
    <row r="4126" ht="15">
      <c r="AC4126" s="38"/>
    </row>
    <row r="4127" ht="15">
      <c r="AC4127" s="38"/>
    </row>
    <row r="4128" ht="15">
      <c r="AC4128" s="38"/>
    </row>
    <row r="4129" ht="15">
      <c r="AC4129" s="38"/>
    </row>
    <row r="4130" ht="15">
      <c r="AC4130" s="38"/>
    </row>
    <row r="4131" ht="15">
      <c r="AC4131" s="38"/>
    </row>
    <row r="4132" ht="15">
      <c r="AC4132" s="38"/>
    </row>
    <row r="4133" ht="15">
      <c r="AC4133" s="38"/>
    </row>
    <row r="4134" ht="15">
      <c r="AC4134" s="38"/>
    </row>
    <row r="4135" ht="15">
      <c r="AC4135" s="38"/>
    </row>
    <row r="4136" ht="15">
      <c r="AC4136" s="38"/>
    </row>
    <row r="4137" ht="15">
      <c r="AC4137" s="38"/>
    </row>
    <row r="4138" ht="15">
      <c r="AC4138" s="38"/>
    </row>
    <row r="4139" ht="15">
      <c r="AC4139" s="38"/>
    </row>
    <row r="4140" ht="15">
      <c r="AC4140" s="38"/>
    </row>
    <row r="4141" ht="15">
      <c r="AC4141" s="38"/>
    </row>
    <row r="4142" ht="15">
      <c r="AC4142" s="38"/>
    </row>
    <row r="4143" ht="15">
      <c r="AC4143" s="38"/>
    </row>
    <row r="4144" ht="15">
      <c r="AC4144" s="38"/>
    </row>
    <row r="4145" ht="15">
      <c r="AC4145" s="38"/>
    </row>
    <row r="4146" ht="15">
      <c r="AC4146" s="38"/>
    </row>
    <row r="4147" ht="15">
      <c r="AC4147" s="38"/>
    </row>
    <row r="4148" ht="15">
      <c r="AC4148" s="38"/>
    </row>
    <row r="4149" ht="15">
      <c r="AC4149" s="38"/>
    </row>
    <row r="4150" ht="15">
      <c r="AC4150" s="38"/>
    </row>
    <row r="4151" ht="15">
      <c r="AC4151" s="38"/>
    </row>
    <row r="4152" ht="15">
      <c r="AC4152" s="38"/>
    </row>
    <row r="4153" ht="15">
      <c r="AC4153" s="38"/>
    </row>
    <row r="4154" ht="15">
      <c r="AC4154" s="38"/>
    </row>
    <row r="4155" ht="15">
      <c r="AC4155" s="38"/>
    </row>
    <row r="4156" ht="15">
      <c r="AC4156" s="38"/>
    </row>
    <row r="4157" ht="15">
      <c r="AC4157" s="38"/>
    </row>
    <row r="4158" ht="15">
      <c r="AC4158" s="38"/>
    </row>
    <row r="4159" ht="15">
      <c r="AC4159" s="38"/>
    </row>
    <row r="4160" ht="15">
      <c r="AC4160" s="38"/>
    </row>
    <row r="4161" ht="15">
      <c r="AC4161" s="38"/>
    </row>
    <row r="4162" ht="15">
      <c r="AC4162" s="38"/>
    </row>
    <row r="4163" ht="15">
      <c r="AC4163" s="38"/>
    </row>
    <row r="4164" ht="15">
      <c r="AC4164" s="38"/>
    </row>
    <row r="4165" ht="15">
      <c r="AC4165" s="38"/>
    </row>
    <row r="4166" ht="15">
      <c r="AC4166" s="38"/>
    </row>
    <row r="4167" ht="15">
      <c r="AC4167" s="38"/>
    </row>
    <row r="4168" ht="15">
      <c r="AC4168" s="38"/>
    </row>
    <row r="4169" ht="15">
      <c r="AC4169" s="38"/>
    </row>
    <row r="4170" ht="15">
      <c r="AC4170" s="38"/>
    </row>
    <row r="4171" ht="15">
      <c r="AC4171" s="38"/>
    </row>
    <row r="4172" ht="15">
      <c r="AC4172" s="38"/>
    </row>
    <row r="4173" ht="15">
      <c r="AC4173" s="38"/>
    </row>
    <row r="4174" ht="15">
      <c r="AC4174" s="38"/>
    </row>
    <row r="4175" ht="15">
      <c r="AC4175" s="38"/>
    </row>
    <row r="4176" ht="15">
      <c r="AC4176" s="38"/>
    </row>
    <row r="4177" ht="15">
      <c r="AC4177" s="38"/>
    </row>
    <row r="4178" ht="15">
      <c r="AC4178" s="38"/>
    </row>
    <row r="4179" ht="15">
      <c r="AC4179" s="38"/>
    </row>
    <row r="4180" ht="15">
      <c r="AC4180" s="38"/>
    </row>
    <row r="4181" ht="15">
      <c r="AC4181" s="38"/>
    </row>
    <row r="4182" ht="15">
      <c r="AC4182" s="38"/>
    </row>
    <row r="4183" ht="15">
      <c r="AC4183" s="38"/>
    </row>
    <row r="4184" ht="15">
      <c r="AC4184" s="38"/>
    </row>
    <row r="4185" ht="15">
      <c r="AC4185" s="38"/>
    </row>
    <row r="4186" ht="15">
      <c r="AC4186" s="38"/>
    </row>
    <row r="4187" ht="15">
      <c r="AC4187" s="38"/>
    </row>
    <row r="4188" ht="15">
      <c r="AC4188" s="38"/>
    </row>
    <row r="4189" ht="15">
      <c r="AC4189" s="38"/>
    </row>
    <row r="4190" ht="15">
      <c r="AC4190" s="38"/>
    </row>
    <row r="4191" ht="15">
      <c r="AC4191" s="38"/>
    </row>
    <row r="4192" ht="15">
      <c r="AC4192" s="38"/>
    </row>
    <row r="4193" ht="15">
      <c r="AC4193" s="38"/>
    </row>
    <row r="4194" ht="15">
      <c r="AC4194" s="38"/>
    </row>
    <row r="4195" ht="15">
      <c r="AC4195" s="38"/>
    </row>
    <row r="4196" ht="15">
      <c r="AC4196" s="38"/>
    </row>
    <row r="4197" ht="15">
      <c r="AC4197" s="38"/>
    </row>
    <row r="4198" ht="15">
      <c r="AC4198" s="38"/>
    </row>
    <row r="4199" ht="15">
      <c r="AC4199" s="38"/>
    </row>
    <row r="4200" ht="15">
      <c r="AC4200" s="38"/>
    </row>
    <row r="4201" ht="15">
      <c r="AC4201" s="38"/>
    </row>
    <row r="4202" ht="15">
      <c r="AC4202" s="38"/>
    </row>
    <row r="4203" ht="15">
      <c r="AC4203" s="38"/>
    </row>
    <row r="4204" ht="15">
      <c r="AC4204" s="38"/>
    </row>
    <row r="4205" ht="15">
      <c r="AC4205" s="38"/>
    </row>
    <row r="4206" ht="15">
      <c r="AC4206" s="38"/>
    </row>
    <row r="4207" ht="15">
      <c r="AC4207" s="38"/>
    </row>
    <row r="4208" ht="15">
      <c r="AC4208" s="38"/>
    </row>
    <row r="4209" ht="15">
      <c r="AC4209" s="38"/>
    </row>
    <row r="4210" ht="15">
      <c r="AC4210" s="38"/>
    </row>
    <row r="4211" ht="15">
      <c r="AC4211" s="38"/>
    </row>
    <row r="4212" ht="15">
      <c r="AC4212" s="38"/>
    </row>
    <row r="4213" ht="15">
      <c r="AC4213" s="38"/>
    </row>
    <row r="4214" ht="15">
      <c r="AC4214" s="38"/>
    </row>
    <row r="4215" ht="15">
      <c r="AC4215" s="38"/>
    </row>
    <row r="4216" ht="15">
      <c r="AC4216" s="38"/>
    </row>
    <row r="4217" ht="15">
      <c r="AC4217" s="38"/>
    </row>
    <row r="4218" ht="15">
      <c r="AC4218" s="38"/>
    </row>
    <row r="4219" ht="15">
      <c r="AC4219" s="38"/>
    </row>
    <row r="4220" ht="15">
      <c r="AC4220" s="38"/>
    </row>
    <row r="4221" ht="15">
      <c r="AC4221" s="38"/>
    </row>
    <row r="4222" ht="15">
      <c r="AC4222" s="38"/>
    </row>
    <row r="4223" ht="15">
      <c r="AC4223" s="38"/>
    </row>
    <row r="4224" ht="15">
      <c r="AC4224" s="38"/>
    </row>
    <row r="4225" ht="15">
      <c r="AC4225" s="38"/>
    </row>
    <row r="4226" ht="15">
      <c r="AC4226" s="38"/>
    </row>
    <row r="4227" ht="15">
      <c r="AC4227" s="38"/>
    </row>
    <row r="4228" ht="15">
      <c r="AC4228" s="38"/>
    </row>
    <row r="4229" ht="15">
      <c r="AC4229" s="38"/>
    </row>
    <row r="4230" ht="15">
      <c r="AC4230" s="38"/>
    </row>
    <row r="4231" ht="15">
      <c r="AC4231" s="38"/>
    </row>
    <row r="4232" ht="15">
      <c r="AC4232" s="38"/>
    </row>
    <row r="4233" ht="15">
      <c r="AC4233" s="38"/>
    </row>
    <row r="4234" ht="15">
      <c r="AC4234" s="38"/>
    </row>
    <row r="4235" ht="15">
      <c r="AC4235" s="38"/>
    </row>
    <row r="4236" ht="15">
      <c r="AC4236" s="38"/>
    </row>
    <row r="4237" ht="15">
      <c r="AC4237" s="38"/>
    </row>
    <row r="4238" ht="15">
      <c r="AC4238" s="38"/>
    </row>
    <row r="4239" ht="15">
      <c r="AC4239" s="38"/>
    </row>
    <row r="4240" ht="15">
      <c r="AC4240" s="38"/>
    </row>
    <row r="4241" ht="15">
      <c r="AC4241" s="38"/>
    </row>
    <row r="4242" ht="15">
      <c r="AC4242" s="38"/>
    </row>
    <row r="4243" ht="15">
      <c r="AC4243" s="38"/>
    </row>
    <row r="4244" ht="15">
      <c r="AC4244" s="38"/>
    </row>
    <row r="4245" ht="15">
      <c r="AC4245" s="38"/>
    </row>
    <row r="4246" ht="15">
      <c r="AC4246" s="38"/>
    </row>
    <row r="4247" ht="15">
      <c r="AC4247" s="38"/>
    </row>
    <row r="4248" ht="15">
      <c r="AC4248" s="38"/>
    </row>
    <row r="4249" ht="15">
      <c r="AC4249" s="38"/>
    </row>
    <row r="4250" ht="15">
      <c r="AC4250" s="38"/>
    </row>
    <row r="4251" ht="15">
      <c r="AC4251" s="38"/>
    </row>
    <row r="4252" ht="15">
      <c r="AC4252" s="38"/>
    </row>
    <row r="4253" ht="15">
      <c r="AC4253" s="38"/>
    </row>
    <row r="4254" ht="15">
      <c r="AC4254" s="38"/>
    </row>
    <row r="4255" ht="15">
      <c r="AC4255" s="38"/>
    </row>
    <row r="4256" ht="15">
      <c r="AC4256" s="38"/>
    </row>
    <row r="4257" ht="15">
      <c r="AC4257" s="38"/>
    </row>
    <row r="4258" ht="15">
      <c r="AC4258" s="38"/>
    </row>
    <row r="4259" ht="15">
      <c r="AC4259" s="38"/>
    </row>
    <row r="4260" ht="15">
      <c r="AC4260" s="38"/>
    </row>
    <row r="4261" ht="15">
      <c r="AC4261" s="38"/>
    </row>
    <row r="4262" ht="15">
      <c r="AC4262" s="38"/>
    </row>
    <row r="4263" ht="15">
      <c r="AC4263" s="38"/>
    </row>
    <row r="4264" ht="15">
      <c r="AC4264" s="38"/>
    </row>
    <row r="4265" ht="15">
      <c r="AC4265" s="38"/>
    </row>
    <row r="4266" ht="15">
      <c r="AC4266" s="38"/>
    </row>
    <row r="4267" ht="15">
      <c r="AC4267" s="38"/>
    </row>
    <row r="4268" ht="15">
      <c r="AC4268" s="38"/>
    </row>
    <row r="4269" ht="15">
      <c r="AC4269" s="38"/>
    </row>
    <row r="4270" ht="15">
      <c r="AC4270" s="38"/>
    </row>
    <row r="4271" ht="15">
      <c r="AC4271" s="38"/>
    </row>
    <row r="4272" ht="15">
      <c r="AC4272" s="38"/>
    </row>
    <row r="4273" ht="15">
      <c r="AC4273" s="38"/>
    </row>
    <row r="4274" ht="15">
      <c r="AC4274" s="38"/>
    </row>
    <row r="4275" ht="15">
      <c r="AC4275" s="38"/>
    </row>
    <row r="4276" ht="15">
      <c r="AC4276" s="38"/>
    </row>
    <row r="4277" ht="15">
      <c r="AC4277" s="38"/>
    </row>
    <row r="4278" ht="15">
      <c r="AC4278" s="38"/>
    </row>
    <row r="4279" ht="15">
      <c r="AC4279" s="38"/>
    </row>
    <row r="4280" ht="15">
      <c r="AC4280" s="38"/>
    </row>
    <row r="4281" ht="15">
      <c r="AC4281" s="38"/>
    </row>
    <row r="4282" ht="15">
      <c r="AC4282" s="38"/>
    </row>
    <row r="4283" ht="15">
      <c r="AC4283" s="38"/>
    </row>
    <row r="4284" ht="15">
      <c r="AC4284" s="38"/>
    </row>
    <row r="4285" ht="15">
      <c r="AC4285" s="38"/>
    </row>
    <row r="4286" ht="15">
      <c r="AC4286" s="38"/>
    </row>
    <row r="4287" ht="15">
      <c r="AC4287" s="38"/>
    </row>
    <row r="4288" ht="15">
      <c r="AC4288" s="38"/>
    </row>
    <row r="4289" ht="15">
      <c r="AC4289" s="38"/>
    </row>
    <row r="4290" ht="15">
      <c r="AC4290" s="38"/>
    </row>
    <row r="4291" ht="15">
      <c r="AC4291" s="38"/>
    </row>
    <row r="4292" ht="15">
      <c r="AC4292" s="38"/>
    </row>
    <row r="4293" ht="15">
      <c r="AC4293" s="38"/>
    </row>
    <row r="4294" ht="15">
      <c r="AC4294" s="38"/>
    </row>
    <row r="4295" ht="15">
      <c r="AC4295" s="38"/>
    </row>
    <row r="4296" ht="15">
      <c r="AC4296" s="38"/>
    </row>
    <row r="4297" ht="15">
      <c r="AC4297" s="38"/>
    </row>
    <row r="4298" ht="15">
      <c r="AC4298" s="38"/>
    </row>
    <row r="4299" ht="15">
      <c r="AC4299" s="38"/>
    </row>
    <row r="4300" ht="15">
      <c r="AC4300" s="38"/>
    </row>
    <row r="4301" ht="15">
      <c r="AC4301" s="38"/>
    </row>
    <row r="4302" ht="15">
      <c r="AC4302" s="38"/>
    </row>
    <row r="4303" ht="15">
      <c r="AC4303" s="38"/>
    </row>
    <row r="4304" ht="15">
      <c r="AC4304" s="38"/>
    </row>
    <row r="4305" ht="15">
      <c r="AC4305" s="38"/>
    </row>
    <row r="4306" ht="15">
      <c r="AC4306" s="38"/>
    </row>
    <row r="4307" ht="15">
      <c r="AC4307" s="38"/>
    </row>
    <row r="4308" ht="15">
      <c r="AC4308" s="38"/>
    </row>
    <row r="4309" ht="15">
      <c r="AC4309" s="38"/>
    </row>
    <row r="4310" ht="15">
      <c r="AC4310" s="38"/>
    </row>
    <row r="4311" ht="15">
      <c r="AC4311" s="38"/>
    </row>
    <row r="4312" ht="15">
      <c r="AC4312" s="38"/>
    </row>
    <row r="4313" ht="15">
      <c r="AC4313" s="38"/>
    </row>
    <row r="4314" ht="15">
      <c r="AC4314" s="38"/>
    </row>
    <row r="4315" ht="15">
      <c r="AC4315" s="38"/>
    </row>
    <row r="4316" ht="15">
      <c r="AC4316" s="38"/>
    </row>
    <row r="4317" ht="15">
      <c r="AC4317" s="38"/>
    </row>
    <row r="4318" ht="15">
      <c r="AC4318" s="38"/>
    </row>
    <row r="4319" ht="15">
      <c r="AC4319" s="38"/>
    </row>
    <row r="4320" ht="15">
      <c r="AC4320" s="38"/>
    </row>
    <row r="4321" ht="15">
      <c r="AC4321" s="38"/>
    </row>
    <row r="4322" ht="15">
      <c r="AC4322" s="38"/>
    </row>
    <row r="4323" ht="15">
      <c r="AC4323" s="38"/>
    </row>
    <row r="4324" ht="15">
      <c r="AC4324" s="38"/>
    </row>
    <row r="4325" ht="15">
      <c r="AC4325" s="38"/>
    </row>
    <row r="4326" ht="15">
      <c r="AC4326" s="38"/>
    </row>
    <row r="4327" ht="15">
      <c r="AC4327" s="38"/>
    </row>
    <row r="4328" ht="15">
      <c r="AC4328" s="38"/>
    </row>
    <row r="4329" ht="15">
      <c r="AC4329" s="38"/>
    </row>
    <row r="4330" ht="15">
      <c r="AC4330" s="38"/>
    </row>
    <row r="4331" ht="15">
      <c r="AC4331" s="38"/>
    </row>
    <row r="4332" ht="15">
      <c r="AC4332" s="38"/>
    </row>
    <row r="4333" ht="15">
      <c r="AC4333" s="38"/>
    </row>
    <row r="4334" ht="15">
      <c r="AC4334" s="38"/>
    </row>
    <row r="4335" ht="15">
      <c r="AC4335" s="38"/>
    </row>
    <row r="4336" ht="15">
      <c r="AC4336" s="38"/>
    </row>
    <row r="4337" ht="15">
      <c r="AC4337" s="38"/>
    </row>
    <row r="4338" ht="15">
      <c r="AC4338" s="38"/>
    </row>
    <row r="4339" ht="15">
      <c r="AC4339" s="38"/>
    </row>
    <row r="4340" ht="15">
      <c r="AC4340" s="38"/>
    </row>
    <row r="4341" ht="15">
      <c r="AC4341" s="38"/>
    </row>
    <row r="4342" ht="15">
      <c r="AC4342" s="38"/>
    </row>
    <row r="4343" ht="15">
      <c r="AC4343" s="38"/>
    </row>
    <row r="4344" ht="15">
      <c r="AC4344" s="38"/>
    </row>
    <row r="4345" ht="15">
      <c r="AC4345" s="38"/>
    </row>
    <row r="4346" ht="15">
      <c r="AC4346" s="38"/>
    </row>
    <row r="4347" ht="15">
      <c r="AC4347" s="38"/>
    </row>
    <row r="4348" ht="15">
      <c r="AC4348" s="38"/>
    </row>
    <row r="4349" ht="15">
      <c r="AC4349" s="38"/>
    </row>
    <row r="4350" ht="15">
      <c r="AC4350" s="38"/>
    </row>
    <row r="4351" ht="15">
      <c r="AC4351" s="38"/>
    </row>
    <row r="4352" ht="15">
      <c r="AC4352" s="38"/>
    </row>
    <row r="4353" ht="15">
      <c r="AC4353" s="38"/>
    </row>
    <row r="4354" ht="15">
      <c r="AC4354" s="38"/>
    </row>
    <row r="4355" ht="15">
      <c r="AC4355" s="38"/>
    </row>
    <row r="4356" ht="15">
      <c r="AC4356" s="38"/>
    </row>
    <row r="4357" ht="15">
      <c r="AC4357" s="38"/>
    </row>
    <row r="4358" ht="15">
      <c r="AC4358" s="38"/>
    </row>
    <row r="4359" ht="15">
      <c r="AC4359" s="38"/>
    </row>
    <row r="4360" ht="15">
      <c r="AC4360" s="38"/>
    </row>
    <row r="4361" ht="15">
      <c r="AC4361" s="38"/>
    </row>
    <row r="4362" ht="15">
      <c r="AC4362" s="38"/>
    </row>
    <row r="4363" ht="15">
      <c r="AC4363" s="38"/>
    </row>
    <row r="4364" ht="15">
      <c r="AC4364" s="38"/>
    </row>
    <row r="4365" ht="15">
      <c r="AC4365" s="38"/>
    </row>
    <row r="4366" ht="15">
      <c r="AC4366" s="38"/>
    </row>
    <row r="4367" ht="15">
      <c r="AC4367" s="38"/>
    </row>
    <row r="4368" ht="15">
      <c r="AC4368" s="38"/>
    </row>
    <row r="4369" ht="15">
      <c r="AC4369" s="38"/>
    </row>
    <row r="4370" ht="15">
      <c r="AC4370" s="38"/>
    </row>
    <row r="4371" ht="15">
      <c r="AC4371" s="38"/>
    </row>
    <row r="4372" ht="15">
      <c r="AC4372" s="38"/>
    </row>
    <row r="4373" ht="15">
      <c r="AC4373" s="38"/>
    </row>
    <row r="4374" ht="15">
      <c r="AC4374" s="38"/>
    </row>
    <row r="4375" ht="15">
      <c r="AC4375" s="38"/>
    </row>
    <row r="4376" ht="15">
      <c r="AC4376" s="38"/>
    </row>
    <row r="4377" ht="15">
      <c r="AC4377" s="38"/>
    </row>
    <row r="4378" ht="15">
      <c r="AC4378" s="38"/>
    </row>
    <row r="4379" ht="15">
      <c r="AC4379" s="38"/>
    </row>
    <row r="4380" ht="15">
      <c r="AC4380" s="38"/>
    </row>
    <row r="4381" ht="15">
      <c r="AC4381" s="38"/>
    </row>
    <row r="4382" ht="15">
      <c r="AC4382" s="38"/>
    </row>
    <row r="4383" ht="15">
      <c r="AC4383" s="38"/>
    </row>
    <row r="4384" ht="15">
      <c r="AC4384" s="38"/>
    </row>
    <row r="4385" ht="15">
      <c r="AC4385" s="38"/>
    </row>
    <row r="4386" ht="15">
      <c r="AC4386" s="38"/>
    </row>
    <row r="4387" ht="15">
      <c r="AC4387" s="38"/>
    </row>
    <row r="4388" ht="15">
      <c r="AC4388" s="38"/>
    </row>
    <row r="4389" ht="15">
      <c r="AC4389" s="38"/>
    </row>
    <row r="4390" ht="15">
      <c r="AC4390" s="38"/>
    </row>
    <row r="4391" ht="15">
      <c r="AC4391" s="38"/>
    </row>
    <row r="4392" ht="15">
      <c r="AC4392" s="38"/>
    </row>
    <row r="4393" ht="15">
      <c r="AC4393" s="38"/>
    </row>
    <row r="4394" ht="15">
      <c r="AC4394" s="38"/>
    </row>
    <row r="4395" ht="15">
      <c r="AC4395" s="38"/>
    </row>
    <row r="4396" ht="15">
      <c r="AC4396" s="38"/>
    </row>
    <row r="4397" ht="15">
      <c r="AC4397" s="38"/>
    </row>
    <row r="4398" ht="15">
      <c r="AC4398" s="38"/>
    </row>
    <row r="4399" ht="15">
      <c r="AC4399" s="38"/>
    </row>
    <row r="4400" ht="15">
      <c r="AC4400" s="38"/>
    </row>
    <row r="4401" ht="15">
      <c r="AC4401" s="38"/>
    </row>
    <row r="4402" ht="15">
      <c r="AC4402" s="38"/>
    </row>
    <row r="4403" ht="15">
      <c r="AC4403" s="38"/>
    </row>
    <row r="4404" ht="15">
      <c r="AC4404" s="38"/>
    </row>
    <row r="4405" ht="15">
      <c r="AC4405" s="38"/>
    </row>
    <row r="4406" ht="15">
      <c r="AC4406" s="38"/>
    </row>
    <row r="4407" ht="15">
      <c r="AC4407" s="38"/>
    </row>
    <row r="4408" ht="15">
      <c r="AC4408" s="38"/>
    </row>
    <row r="4409" ht="15">
      <c r="AC4409" s="38"/>
    </row>
    <row r="4410" ht="15">
      <c r="AC4410" s="38"/>
    </row>
    <row r="4411" ht="15">
      <c r="AC4411" s="38"/>
    </row>
    <row r="4412" ht="15">
      <c r="AC4412" s="38"/>
    </row>
    <row r="4413" ht="15">
      <c r="AC4413" s="38"/>
    </row>
    <row r="4414" ht="15">
      <c r="AC4414" s="38"/>
    </row>
    <row r="4415" ht="15">
      <c r="AC4415" s="38"/>
    </row>
    <row r="4416" ht="15">
      <c r="AC4416" s="38"/>
    </row>
    <row r="4417" ht="15">
      <c r="AC4417" s="38"/>
    </row>
    <row r="4418" ht="15">
      <c r="AC4418" s="38"/>
    </row>
    <row r="4419" ht="15">
      <c r="AC4419" s="38"/>
    </row>
    <row r="4420" ht="15">
      <c r="AC4420" s="38"/>
    </row>
    <row r="4421" ht="15">
      <c r="AC4421" s="38"/>
    </row>
    <row r="4422" ht="15">
      <c r="AC4422" s="38"/>
    </row>
    <row r="4423" ht="15">
      <c r="AC4423" s="38"/>
    </row>
    <row r="4424" ht="15">
      <c r="AC4424" s="38"/>
    </row>
    <row r="4425" ht="15">
      <c r="AC4425" s="38"/>
    </row>
    <row r="4426" ht="15">
      <c r="AC4426" s="38"/>
    </row>
    <row r="4427" ht="15">
      <c r="AC4427" s="38"/>
    </row>
    <row r="4428" ht="15">
      <c r="AC4428" s="38"/>
    </row>
    <row r="4429" ht="15">
      <c r="AC4429" s="38"/>
    </row>
    <row r="4430" ht="15">
      <c r="AC4430" s="38"/>
    </row>
    <row r="4431" ht="15">
      <c r="AC4431" s="38"/>
    </row>
    <row r="4432" ht="15">
      <c r="AC4432" s="38"/>
    </row>
    <row r="4433" ht="15">
      <c r="AC4433" s="38"/>
    </row>
    <row r="4434" ht="15">
      <c r="AC4434" s="38"/>
    </row>
    <row r="4435" ht="15">
      <c r="AC4435" s="38"/>
    </row>
    <row r="4436" ht="15">
      <c r="AC4436" s="38"/>
    </row>
    <row r="4437" ht="15">
      <c r="AC4437" s="38"/>
    </row>
    <row r="4438" ht="15">
      <c r="AC4438" s="38"/>
    </row>
    <row r="4439" ht="15">
      <c r="AC4439" s="38"/>
    </row>
    <row r="4440" ht="15">
      <c r="AC4440" s="38"/>
    </row>
    <row r="4441" ht="15">
      <c r="AC4441" s="38"/>
    </row>
    <row r="4442" ht="15">
      <c r="AC4442" s="38"/>
    </row>
    <row r="4443" ht="15">
      <c r="AC4443" s="38"/>
    </row>
    <row r="4444" ht="15">
      <c r="AC4444" s="38"/>
    </row>
    <row r="4445" ht="15">
      <c r="AC4445" s="38"/>
    </row>
    <row r="4446" ht="15">
      <c r="AC4446" s="38"/>
    </row>
    <row r="4447" ht="15">
      <c r="AC4447" s="38"/>
    </row>
    <row r="4448" ht="15">
      <c r="AC4448" s="38"/>
    </row>
    <row r="4449" ht="15">
      <c r="AC4449" s="38"/>
    </row>
    <row r="4450" ht="15">
      <c r="AC4450" s="38"/>
    </row>
    <row r="4451" ht="15">
      <c r="AC4451" s="38"/>
    </row>
    <row r="4452" ht="15">
      <c r="AC4452" s="38"/>
    </row>
    <row r="4453" ht="15">
      <c r="AC4453" s="38"/>
    </row>
    <row r="4454" ht="15">
      <c r="AC4454" s="38"/>
    </row>
    <row r="4455" ht="15">
      <c r="AC4455" s="38"/>
    </row>
    <row r="4456" ht="15">
      <c r="AC4456" s="38"/>
    </row>
    <row r="4457" ht="15">
      <c r="AC4457" s="38"/>
    </row>
    <row r="4458" ht="15">
      <c r="AC4458" s="38"/>
    </row>
    <row r="4459" ht="15">
      <c r="AC4459" s="38"/>
    </row>
    <row r="4460" ht="15">
      <c r="AC4460" s="38"/>
    </row>
    <row r="4461" ht="15">
      <c r="AC4461" s="38"/>
    </row>
    <row r="4462" ht="15">
      <c r="AC4462" s="38"/>
    </row>
    <row r="4463" ht="15">
      <c r="AC4463" s="38"/>
    </row>
    <row r="4464" ht="15">
      <c r="AC4464" s="38"/>
    </row>
    <row r="4465" ht="15">
      <c r="AC4465" s="38"/>
    </row>
    <row r="4466" ht="15">
      <c r="AC4466" s="38"/>
    </row>
    <row r="4467" ht="15">
      <c r="AC4467" s="38"/>
    </row>
    <row r="4468" ht="15">
      <c r="AC4468" s="38"/>
    </row>
    <row r="4469" ht="15">
      <c r="AC4469" s="38"/>
    </row>
    <row r="4470" ht="15">
      <c r="AC4470" s="38"/>
    </row>
    <row r="4471" ht="15">
      <c r="AC4471" s="38"/>
    </row>
    <row r="4472" ht="15">
      <c r="AC4472" s="38"/>
    </row>
    <row r="4473" ht="15">
      <c r="AC4473" s="38"/>
    </row>
    <row r="4474" ht="15">
      <c r="AC4474" s="38"/>
    </row>
    <row r="4475" ht="15">
      <c r="AC4475" s="38"/>
    </row>
    <row r="4476" ht="15">
      <c r="AC4476" s="38"/>
    </row>
    <row r="4477" ht="15">
      <c r="AC4477" s="38"/>
    </row>
    <row r="4478" ht="15">
      <c r="AC4478" s="38"/>
    </row>
    <row r="4479" ht="15">
      <c r="AC4479" s="38"/>
    </row>
    <row r="4480" ht="15">
      <c r="AC4480" s="38"/>
    </row>
    <row r="4481" ht="15">
      <c r="AC4481" s="38"/>
    </row>
    <row r="4482" ht="15">
      <c r="AC4482" s="38"/>
    </row>
    <row r="4483" ht="15">
      <c r="AC4483" s="38"/>
    </row>
    <row r="4484" ht="15">
      <c r="AC4484" s="38"/>
    </row>
    <row r="4485" ht="15">
      <c r="AC4485" s="38"/>
    </row>
    <row r="4486" ht="15">
      <c r="AC4486" s="38"/>
    </row>
    <row r="4487" ht="15">
      <c r="AC4487" s="38"/>
    </row>
    <row r="4488" ht="15">
      <c r="AC4488" s="38"/>
    </row>
    <row r="4489" ht="15">
      <c r="AC4489" s="38"/>
    </row>
    <row r="4490" ht="15">
      <c r="AC4490" s="38"/>
    </row>
    <row r="4491" ht="15">
      <c r="AC4491" s="38"/>
    </row>
    <row r="4492" ht="15">
      <c r="AC4492" s="38"/>
    </row>
    <row r="4493" ht="15">
      <c r="AC4493" s="38"/>
    </row>
    <row r="4494" ht="15">
      <c r="AC4494" s="38"/>
    </row>
    <row r="4495" ht="15">
      <c r="AC4495" s="38"/>
    </row>
    <row r="4496" ht="15">
      <c r="AC4496" s="38"/>
    </row>
    <row r="4497" ht="15">
      <c r="AC4497" s="38"/>
    </row>
    <row r="4498" ht="15">
      <c r="AC4498" s="38"/>
    </row>
    <row r="4499" ht="15">
      <c r="AC4499" s="38"/>
    </row>
    <row r="4500" ht="15">
      <c r="AC4500" s="38"/>
    </row>
    <row r="4501" ht="15">
      <c r="AC4501" s="38"/>
    </row>
    <row r="4502" ht="15">
      <c r="AC4502" s="38"/>
    </row>
    <row r="4503" ht="15">
      <c r="AC4503" s="38"/>
    </row>
    <row r="4504" ht="15">
      <c r="AC4504" s="38"/>
    </row>
    <row r="4505" ht="15">
      <c r="AC4505" s="38"/>
    </row>
    <row r="4506" ht="15">
      <c r="AC4506" s="38"/>
    </row>
    <row r="4507" ht="15">
      <c r="AC4507" s="38"/>
    </row>
    <row r="4508" ht="15">
      <c r="AC4508" s="38"/>
    </row>
    <row r="4509" ht="15">
      <c r="AC4509" s="38"/>
    </row>
    <row r="4510" ht="15">
      <c r="AC4510" s="38"/>
    </row>
    <row r="4511" ht="15">
      <c r="AC4511" s="38"/>
    </row>
    <row r="4512" ht="15">
      <c r="AC4512" s="38"/>
    </row>
    <row r="4513" ht="15">
      <c r="AC4513" s="38"/>
    </row>
    <row r="4514" ht="15">
      <c r="AC4514" s="38"/>
    </row>
    <row r="4515" ht="15">
      <c r="AC4515" s="38"/>
    </row>
    <row r="4516" ht="15">
      <c r="AC4516" s="38"/>
    </row>
    <row r="4517" ht="15">
      <c r="AC4517" s="38"/>
    </row>
    <row r="4518" ht="15">
      <c r="AC4518" s="38"/>
    </row>
    <row r="4519" ht="15">
      <c r="AC4519" s="38"/>
    </row>
    <row r="4520" ht="15">
      <c r="AC4520" s="38"/>
    </row>
    <row r="4521" ht="15">
      <c r="AC4521" s="38"/>
    </row>
    <row r="4522" ht="15">
      <c r="AC4522" s="38"/>
    </row>
    <row r="4523" ht="15">
      <c r="AC4523" s="38"/>
    </row>
    <row r="4524" ht="15">
      <c r="AC4524" s="38"/>
    </row>
    <row r="4525" ht="15">
      <c r="AC4525" s="38"/>
    </row>
    <row r="4526" ht="15">
      <c r="AC4526" s="38"/>
    </row>
    <row r="4527" ht="15">
      <c r="AC4527" s="38"/>
    </row>
    <row r="4528" ht="15">
      <c r="AC4528" s="38"/>
    </row>
    <row r="4529" ht="15">
      <c r="AC4529" s="38"/>
    </row>
    <row r="4530" ht="15">
      <c r="AC4530" s="38"/>
    </row>
    <row r="4531" ht="15">
      <c r="AC4531" s="38"/>
    </row>
    <row r="4532" ht="15">
      <c r="AC4532" s="38"/>
    </row>
    <row r="4533" ht="15">
      <c r="AC4533" s="38"/>
    </row>
    <row r="4534" ht="15">
      <c r="AC4534" s="38"/>
    </row>
    <row r="4535" ht="15">
      <c r="AC4535" s="38"/>
    </row>
    <row r="4536" ht="15">
      <c r="AC4536" s="38"/>
    </row>
    <row r="4537" ht="15">
      <c r="AC4537" s="38"/>
    </row>
    <row r="4538" ht="15">
      <c r="AC4538" s="38"/>
    </row>
    <row r="4539" ht="15">
      <c r="AC4539" s="38"/>
    </row>
    <row r="4540" ht="15">
      <c r="AC4540" s="38"/>
    </row>
    <row r="4541" ht="15">
      <c r="AC4541" s="38"/>
    </row>
    <row r="4542" ht="15">
      <c r="AC4542" s="38"/>
    </row>
    <row r="4543" ht="15">
      <c r="AC4543" s="38"/>
    </row>
    <row r="4544" ht="15">
      <c r="AC4544" s="38"/>
    </row>
    <row r="4545" ht="15">
      <c r="AC4545" s="38"/>
    </row>
    <row r="4546" ht="15">
      <c r="AC4546" s="38"/>
    </row>
    <row r="4547" ht="15">
      <c r="AC4547" s="38"/>
    </row>
    <row r="4548" ht="15">
      <c r="AC4548" s="38"/>
    </row>
    <row r="4549" ht="15">
      <c r="AC4549" s="38"/>
    </row>
    <row r="4550" ht="15">
      <c r="AC4550" s="38"/>
    </row>
    <row r="4551" ht="15">
      <c r="AC4551" s="38"/>
    </row>
    <row r="4552" ht="15">
      <c r="AC4552" s="38"/>
    </row>
    <row r="4553" ht="15">
      <c r="AC4553" s="38"/>
    </row>
    <row r="4554" ht="15">
      <c r="AC4554" s="38"/>
    </row>
    <row r="4555" ht="15">
      <c r="AC4555" s="38"/>
    </row>
    <row r="4556" ht="15">
      <c r="AC4556" s="38"/>
    </row>
    <row r="4557" ht="15">
      <c r="AC4557" s="38"/>
    </row>
    <row r="4558" ht="15">
      <c r="AC4558" s="38"/>
    </row>
    <row r="4559" ht="15">
      <c r="AC4559" s="38"/>
    </row>
    <row r="4560" ht="15">
      <c r="AC4560" s="38"/>
    </row>
    <row r="4561" ht="15">
      <c r="AC4561" s="38"/>
    </row>
    <row r="4562" ht="15">
      <c r="AC4562" s="38"/>
    </row>
    <row r="4563" ht="15">
      <c r="AC4563" s="38"/>
    </row>
    <row r="4564" ht="15">
      <c r="AC4564" s="38"/>
    </row>
    <row r="4565" ht="15">
      <c r="AC4565" s="38"/>
    </row>
    <row r="4566" ht="15">
      <c r="AC4566" s="38"/>
    </row>
    <row r="4567" ht="15">
      <c r="AC4567" s="38"/>
    </row>
    <row r="4568" ht="15">
      <c r="AC4568" s="38"/>
    </row>
    <row r="4569" ht="15">
      <c r="AC4569" s="38"/>
    </row>
    <row r="4570" ht="15">
      <c r="AC4570" s="38"/>
    </row>
    <row r="4571" ht="15">
      <c r="AC4571" s="38"/>
    </row>
    <row r="4572" ht="15">
      <c r="AC4572" s="38"/>
    </row>
    <row r="4573" ht="15">
      <c r="AC4573" s="38"/>
    </row>
    <row r="4574" ht="15">
      <c r="AC4574" s="38"/>
    </row>
    <row r="4575" ht="15">
      <c r="AC4575" s="38"/>
    </row>
    <row r="4576" ht="15">
      <c r="AC4576" s="38"/>
    </row>
    <row r="4577" ht="15">
      <c r="AC4577" s="38"/>
    </row>
    <row r="4578" ht="15">
      <c r="AC4578" s="38"/>
    </row>
    <row r="4579" ht="15">
      <c r="AC4579" s="38"/>
    </row>
    <row r="4580" ht="15">
      <c r="AC4580" s="38"/>
    </row>
    <row r="4581" ht="15">
      <c r="AC4581" s="38"/>
    </row>
    <row r="4582" ht="15">
      <c r="AC4582" s="38"/>
    </row>
    <row r="4583" ht="15">
      <c r="AC4583" s="38"/>
    </row>
    <row r="4584" ht="15">
      <c r="AC4584" s="38"/>
    </row>
    <row r="4585" ht="15">
      <c r="AC4585" s="38"/>
    </row>
    <row r="4586" ht="15">
      <c r="AC4586" s="38"/>
    </row>
    <row r="4587" ht="15">
      <c r="AC4587" s="38"/>
    </row>
    <row r="4588" ht="15">
      <c r="AC4588" s="38"/>
    </row>
    <row r="4589" ht="15">
      <c r="AC4589" s="38"/>
    </row>
    <row r="4590" ht="15">
      <c r="AC4590" s="38"/>
    </row>
    <row r="4591" ht="15">
      <c r="AC4591" s="38"/>
    </row>
    <row r="4592" ht="15">
      <c r="AC4592" s="38"/>
    </row>
    <row r="4593" ht="15">
      <c r="AC4593" s="38"/>
    </row>
    <row r="4594" ht="15">
      <c r="AC4594" s="38"/>
    </row>
    <row r="4595" ht="15">
      <c r="AC4595" s="38"/>
    </row>
    <row r="4596" ht="15">
      <c r="AC4596" s="38"/>
    </row>
    <row r="4597" ht="15">
      <c r="AC4597" s="38"/>
    </row>
    <row r="4598" ht="15">
      <c r="AC4598" s="38"/>
    </row>
    <row r="4599" ht="15">
      <c r="AC4599" s="38"/>
    </row>
    <row r="4600" ht="15">
      <c r="AC4600" s="38"/>
    </row>
    <row r="4601" ht="15">
      <c r="AC4601" s="38"/>
    </row>
    <row r="4602" ht="15">
      <c r="AC4602" s="38"/>
    </row>
    <row r="4603" ht="15">
      <c r="AC4603" s="38"/>
    </row>
    <row r="4604" ht="15">
      <c r="AC4604" s="38"/>
    </row>
    <row r="4605" ht="15">
      <c r="AC4605" s="38"/>
    </row>
    <row r="4606" ht="15">
      <c r="AC4606" s="38"/>
    </row>
    <row r="4607" ht="15">
      <c r="AC4607" s="38"/>
    </row>
    <row r="4608" ht="15">
      <c r="AC4608" s="38"/>
    </row>
    <row r="4609" ht="15">
      <c r="AC4609" s="38"/>
    </row>
    <row r="4610" ht="15">
      <c r="AC4610" s="38"/>
    </row>
    <row r="4611" ht="15">
      <c r="AC4611" s="38"/>
    </row>
    <row r="4612" ht="15">
      <c r="AC4612" s="38"/>
    </row>
    <row r="4613" ht="15">
      <c r="AC4613" s="38"/>
    </row>
    <row r="4614" ht="15">
      <c r="AC4614" s="38"/>
    </row>
    <row r="4615" ht="15">
      <c r="AC4615" s="38"/>
    </row>
    <row r="4616" ht="15">
      <c r="AC4616" s="38"/>
    </row>
    <row r="4617" ht="15">
      <c r="AC4617" s="38"/>
    </row>
    <row r="4618" ht="15">
      <c r="AC4618" s="38"/>
    </row>
    <row r="4619" ht="15">
      <c r="AC4619" s="38"/>
    </row>
    <row r="4620" ht="15">
      <c r="AC4620" s="38"/>
    </row>
    <row r="4621" ht="15">
      <c r="AC4621" s="38"/>
    </row>
    <row r="4622" ht="15">
      <c r="AC4622" s="38"/>
    </row>
    <row r="4623" ht="15">
      <c r="AC4623" s="38"/>
    </row>
    <row r="4624" ht="15">
      <c r="AC4624" s="38"/>
    </row>
    <row r="4625" ht="15">
      <c r="AC4625" s="38"/>
    </row>
    <row r="4626" ht="15">
      <c r="AC4626" s="38"/>
    </row>
    <row r="4627" ht="15">
      <c r="AC4627" s="38"/>
    </row>
    <row r="4628" ht="15">
      <c r="AC4628" s="38"/>
    </row>
    <row r="4629" ht="15">
      <c r="AC4629" s="38"/>
    </row>
    <row r="4630" ht="15">
      <c r="AC4630" s="38"/>
    </row>
    <row r="4631" ht="15">
      <c r="AC4631" s="38"/>
    </row>
    <row r="4632" ht="15">
      <c r="AC4632" s="38"/>
    </row>
    <row r="4633" ht="15">
      <c r="AC4633" s="38"/>
    </row>
    <row r="4634" ht="15">
      <c r="AC4634" s="38"/>
    </row>
    <row r="4635" ht="15">
      <c r="AC4635" s="38"/>
    </row>
    <row r="4636" ht="15">
      <c r="AC4636" s="38"/>
    </row>
    <row r="4637" ht="15">
      <c r="AC4637" s="38"/>
    </row>
    <row r="4638" ht="15">
      <c r="AC4638" s="38"/>
    </row>
    <row r="4639" ht="15">
      <c r="AC4639" s="38"/>
    </row>
    <row r="4640" ht="15">
      <c r="AC4640" s="38"/>
    </row>
    <row r="4641" ht="15">
      <c r="AC4641" s="38"/>
    </row>
    <row r="4642" ht="15">
      <c r="AC4642" s="38"/>
    </row>
    <row r="4643" ht="15">
      <c r="AC4643" s="38"/>
    </row>
    <row r="4644" ht="15">
      <c r="AC4644" s="38"/>
    </row>
    <row r="4645" ht="15">
      <c r="AC4645" s="38"/>
    </row>
    <row r="4646" ht="15">
      <c r="AC4646" s="38"/>
    </row>
    <row r="4647" ht="15">
      <c r="AC4647" s="38"/>
    </row>
    <row r="4648" ht="15">
      <c r="AC4648" s="38"/>
    </row>
    <row r="4649" ht="15">
      <c r="AC4649" s="38"/>
    </row>
    <row r="4650" ht="15">
      <c r="AC4650" s="38"/>
    </row>
    <row r="4651" ht="15">
      <c r="AC4651" s="38"/>
    </row>
    <row r="4652" ht="15">
      <c r="AC4652" s="38"/>
    </row>
    <row r="4653" ht="15">
      <c r="AC4653" s="38"/>
    </row>
    <row r="4654" ht="15">
      <c r="AC4654" s="38"/>
    </row>
    <row r="4655" ht="15">
      <c r="AC4655" s="38"/>
    </row>
    <row r="4656" ht="15">
      <c r="AC4656" s="38"/>
    </row>
    <row r="4657" ht="15">
      <c r="AC4657" s="38"/>
    </row>
    <row r="4658" ht="15">
      <c r="AC4658" s="38"/>
    </row>
    <row r="4659" ht="15">
      <c r="AC4659" s="38"/>
    </row>
    <row r="4660" ht="15">
      <c r="AC4660" s="38"/>
    </row>
    <row r="4661" ht="15">
      <c r="AC4661" s="38"/>
    </row>
    <row r="4662" ht="15">
      <c r="AC4662" s="38"/>
    </row>
    <row r="4663" ht="15">
      <c r="AC4663" s="38"/>
    </row>
    <row r="4664" ht="15">
      <c r="AC4664" s="38"/>
    </row>
    <row r="4665" ht="15">
      <c r="AC4665" s="38"/>
    </row>
    <row r="4666" ht="15">
      <c r="AC4666" s="38"/>
    </row>
    <row r="4667" ht="15">
      <c r="AC4667" s="38"/>
    </row>
    <row r="4668" ht="15">
      <c r="AC4668" s="38"/>
    </row>
    <row r="4669" ht="15">
      <c r="AC4669" s="38"/>
    </row>
    <row r="4670" ht="15">
      <c r="AC4670" s="38"/>
    </row>
    <row r="4671" ht="15">
      <c r="AC4671" s="38"/>
    </row>
    <row r="4672" ht="15">
      <c r="AC4672" s="38"/>
    </row>
    <row r="4673" ht="15">
      <c r="AC4673" s="38"/>
    </row>
    <row r="4674" ht="15">
      <c r="AC4674" s="38"/>
    </row>
    <row r="4675" ht="15">
      <c r="AC4675" s="38"/>
    </row>
    <row r="4676" ht="15">
      <c r="AC4676" s="38"/>
    </row>
    <row r="4677" ht="15">
      <c r="AC4677" s="38"/>
    </row>
    <row r="4678" ht="15">
      <c r="AC4678" s="38"/>
    </row>
    <row r="4679" ht="15">
      <c r="AC4679" s="38"/>
    </row>
    <row r="4680" ht="15">
      <c r="AC4680" s="38"/>
    </row>
    <row r="4681" ht="15">
      <c r="AC4681" s="38"/>
    </row>
    <row r="4682" ht="15">
      <c r="AC4682" s="38"/>
    </row>
    <row r="4683" ht="15">
      <c r="AC4683" s="38"/>
    </row>
    <row r="4684" ht="15">
      <c r="AC4684" s="38"/>
    </row>
    <row r="4685" ht="15">
      <c r="AC4685" s="38"/>
    </row>
    <row r="4686" ht="15">
      <c r="AC4686" s="38"/>
    </row>
    <row r="4687" ht="15">
      <c r="AC4687" s="38"/>
    </row>
    <row r="4688" ht="15">
      <c r="AC4688" s="38"/>
    </row>
    <row r="4689" ht="15">
      <c r="AC4689" s="38"/>
    </row>
    <row r="4690" ht="15">
      <c r="AC4690" s="38"/>
    </row>
    <row r="4691" ht="15">
      <c r="AC4691" s="38"/>
    </row>
    <row r="4692" ht="15">
      <c r="AC4692" s="38"/>
    </row>
    <row r="4693" ht="15">
      <c r="AC4693" s="38"/>
    </row>
    <row r="4694" ht="15">
      <c r="AC4694" s="38"/>
    </row>
    <row r="4695" ht="15">
      <c r="AC4695" s="38"/>
    </row>
    <row r="4696" ht="15">
      <c r="AC4696" s="38"/>
    </row>
    <row r="4697" ht="15">
      <c r="AC4697" s="38"/>
    </row>
    <row r="4698" ht="15">
      <c r="AC4698" s="38"/>
    </row>
    <row r="4699" ht="15">
      <c r="AC4699" s="38"/>
    </row>
    <row r="4700" ht="15">
      <c r="AC4700" s="38"/>
    </row>
    <row r="4701" ht="15">
      <c r="AC4701" s="38"/>
    </row>
    <row r="4702" ht="15">
      <c r="AC4702" s="38"/>
    </row>
    <row r="4703" ht="15">
      <c r="AC4703" s="38"/>
    </row>
    <row r="4704" ht="15">
      <c r="AC4704" s="38"/>
    </row>
    <row r="4705" ht="15">
      <c r="AC4705" s="38"/>
    </row>
    <row r="4706" ht="15">
      <c r="AC4706" s="38"/>
    </row>
    <row r="4707" ht="15">
      <c r="AC4707" s="38"/>
    </row>
    <row r="4708" ht="15">
      <c r="AC4708" s="38"/>
    </row>
    <row r="4709" ht="15">
      <c r="AC4709" s="38"/>
    </row>
    <row r="4710" ht="15">
      <c r="AC4710" s="38"/>
    </row>
    <row r="4711" ht="15">
      <c r="AC4711" s="38"/>
    </row>
    <row r="4712" ht="15">
      <c r="AC4712" s="38"/>
    </row>
    <row r="4713" ht="15">
      <c r="AC4713" s="38"/>
    </row>
    <row r="4714" ht="15">
      <c r="AC4714" s="38"/>
    </row>
    <row r="4715" ht="15">
      <c r="AC4715" s="38"/>
    </row>
    <row r="4716" ht="15">
      <c r="AC4716" s="38"/>
    </row>
    <row r="4717" ht="15">
      <c r="AC4717" s="38"/>
    </row>
    <row r="4718" ht="15">
      <c r="AC4718" s="38"/>
    </row>
    <row r="4719" ht="15">
      <c r="AC4719" s="38"/>
    </row>
    <row r="4720" ht="15">
      <c r="AC4720" s="38"/>
    </row>
    <row r="4721" ht="15">
      <c r="AC4721" s="38"/>
    </row>
    <row r="4722" ht="15">
      <c r="AC4722" s="38"/>
    </row>
    <row r="4723" ht="15">
      <c r="AC4723" s="38"/>
    </row>
    <row r="4724" ht="15">
      <c r="AC4724" s="38"/>
    </row>
    <row r="4725" ht="15">
      <c r="AC4725" s="38"/>
    </row>
    <row r="4726" ht="15">
      <c r="AC4726" s="38"/>
    </row>
    <row r="4727" ht="15">
      <c r="AC4727" s="38"/>
    </row>
    <row r="4728" ht="15">
      <c r="AC4728" s="38"/>
    </row>
    <row r="4729" ht="15">
      <c r="AC4729" s="38"/>
    </row>
    <row r="4730" ht="15">
      <c r="AC4730" s="38"/>
    </row>
    <row r="4731" ht="15">
      <c r="AC4731" s="38"/>
    </row>
    <row r="4732" ht="15">
      <c r="AC4732" s="38"/>
    </row>
    <row r="4733" ht="15">
      <c r="AC4733" s="38"/>
    </row>
    <row r="4734" ht="15">
      <c r="AC4734" s="38"/>
    </row>
    <row r="4735" ht="15">
      <c r="AC4735" s="38"/>
    </row>
    <row r="4736" ht="15">
      <c r="AC4736" s="38"/>
    </row>
    <row r="4737" ht="15">
      <c r="AC4737" s="38"/>
    </row>
    <row r="4738" ht="15">
      <c r="AC4738" s="38"/>
    </row>
    <row r="4739" ht="15">
      <c r="AC4739" s="38"/>
    </row>
    <row r="4740" ht="15">
      <c r="AC4740" s="38"/>
    </row>
    <row r="4741" ht="15">
      <c r="AC4741" s="38"/>
    </row>
    <row r="4742" ht="15">
      <c r="AC4742" s="38"/>
    </row>
    <row r="4743" ht="15">
      <c r="AC4743" s="38"/>
    </row>
    <row r="4744" ht="15">
      <c r="AC4744" s="38"/>
    </row>
    <row r="4745" ht="15">
      <c r="AC4745" s="38"/>
    </row>
    <row r="4746" ht="15">
      <c r="AC4746" s="38"/>
    </row>
    <row r="4747" ht="15">
      <c r="AC4747" s="38"/>
    </row>
    <row r="4748" ht="15">
      <c r="AC4748" s="38"/>
    </row>
    <row r="4749" ht="15">
      <c r="AC4749" s="38"/>
    </row>
    <row r="4750" ht="15">
      <c r="AC4750" s="38"/>
    </row>
    <row r="4751" ht="15">
      <c r="AC4751" s="38"/>
    </row>
    <row r="4752" ht="15">
      <c r="AC4752" s="38"/>
    </row>
    <row r="4753" ht="15">
      <c r="AC4753" s="38"/>
    </row>
    <row r="4754" ht="15">
      <c r="AC4754" s="38"/>
    </row>
    <row r="4755" ht="15">
      <c r="AC4755" s="38"/>
    </row>
    <row r="4756" ht="15">
      <c r="AC4756" s="38"/>
    </row>
    <row r="4757" ht="15">
      <c r="AC4757" s="38"/>
    </row>
    <row r="4758" ht="15">
      <c r="AC4758" s="38"/>
    </row>
    <row r="4759" ht="15">
      <c r="AC4759" s="38"/>
    </row>
    <row r="4760" ht="15">
      <c r="AC4760" s="38"/>
    </row>
    <row r="4761" ht="15">
      <c r="AC4761" s="38"/>
    </row>
    <row r="4762" ht="15">
      <c r="AC4762" s="38"/>
    </row>
    <row r="4763" ht="15">
      <c r="AC4763" s="38"/>
    </row>
    <row r="4764" ht="15">
      <c r="AC4764" s="38"/>
    </row>
    <row r="4765" ht="15">
      <c r="AC4765" s="38"/>
    </row>
    <row r="4766" ht="15">
      <c r="AC4766" s="38"/>
    </row>
    <row r="4767" ht="15">
      <c r="AC4767" s="38"/>
    </row>
    <row r="4768" ht="15">
      <c r="AC4768" s="38"/>
    </row>
    <row r="4769" ht="15">
      <c r="AC4769" s="38"/>
    </row>
    <row r="4770" ht="15">
      <c r="AC4770" s="38"/>
    </row>
    <row r="4771" ht="15">
      <c r="AC4771" s="38"/>
    </row>
    <row r="4772" ht="15">
      <c r="AC4772" s="38"/>
    </row>
    <row r="4773" ht="15">
      <c r="AC4773" s="38"/>
    </row>
    <row r="4774" ht="15">
      <c r="AC4774" s="38"/>
    </row>
    <row r="4775" ht="15">
      <c r="AC4775" s="38"/>
    </row>
    <row r="4776" ht="15">
      <c r="AC4776" s="38"/>
    </row>
    <row r="4777" ht="15">
      <c r="AC4777" s="38"/>
    </row>
    <row r="4778" ht="15">
      <c r="AC4778" s="38"/>
    </row>
    <row r="4779" ht="15">
      <c r="AC4779" s="38"/>
    </row>
    <row r="4780" ht="15">
      <c r="AC4780" s="38"/>
    </row>
    <row r="4781" ht="15">
      <c r="AC4781" s="38"/>
    </row>
    <row r="4782" ht="15">
      <c r="AC4782" s="38"/>
    </row>
    <row r="4783" ht="15">
      <c r="AC4783" s="38"/>
    </row>
    <row r="4784" ht="15">
      <c r="AC4784" s="38"/>
    </row>
    <row r="4785" ht="15">
      <c r="AC4785" s="38"/>
    </row>
    <row r="4786" ht="15">
      <c r="AC4786" s="38"/>
    </row>
    <row r="4787" ht="15">
      <c r="AC4787" s="38"/>
    </row>
    <row r="4788" ht="15">
      <c r="AC4788" s="38"/>
    </row>
    <row r="4789" ht="15">
      <c r="AC4789" s="38"/>
    </row>
    <row r="4790" ht="15">
      <c r="AC4790" s="38"/>
    </row>
    <row r="4791" ht="15">
      <c r="AC4791" s="38"/>
    </row>
    <row r="4792" ht="15">
      <c r="AC4792" s="38"/>
    </row>
    <row r="4793" ht="15">
      <c r="AC4793" s="38"/>
    </row>
    <row r="4794" ht="15">
      <c r="AC4794" s="38"/>
    </row>
    <row r="4795" ht="15">
      <c r="AC4795" s="38"/>
    </row>
    <row r="4796" ht="15">
      <c r="AC4796" s="38"/>
    </row>
    <row r="4797" ht="15">
      <c r="AC4797" s="38"/>
    </row>
    <row r="4798" ht="15">
      <c r="AC4798" s="38"/>
    </row>
    <row r="4799" ht="15">
      <c r="AC4799" s="38"/>
    </row>
    <row r="4800" ht="15">
      <c r="AC4800" s="38"/>
    </row>
    <row r="4801" ht="15">
      <c r="AC4801" s="38"/>
    </row>
    <row r="4802" ht="15">
      <c r="AC4802" s="38"/>
    </row>
    <row r="4803" ht="15">
      <c r="AC4803" s="38"/>
    </row>
    <row r="4804" ht="15">
      <c r="AC4804" s="38"/>
    </row>
    <row r="4805" ht="15">
      <c r="AC4805" s="38"/>
    </row>
    <row r="4806" ht="15">
      <c r="AC4806" s="38"/>
    </row>
    <row r="4807" ht="15">
      <c r="AC4807" s="38"/>
    </row>
    <row r="4808" ht="15">
      <c r="AC4808" s="38"/>
    </row>
    <row r="4809" ht="15">
      <c r="AC4809" s="38"/>
    </row>
    <row r="4810" ht="15">
      <c r="AC4810" s="38"/>
    </row>
    <row r="4811" ht="15">
      <c r="AC4811" s="38"/>
    </row>
  </sheetData>
  <sheetProtection/>
  <mergeCells count="1">
    <mergeCell ref="A1:AD1"/>
  </mergeCells>
  <printOptions/>
  <pageMargins left="0.75" right="0.75" top="0.57" bottom="0.6" header="0.5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7"/>
  <sheetViews>
    <sheetView zoomScalePageLayoutView="0" workbookViewId="0" topLeftCell="A1">
      <pane ySplit="1455" topLeftCell="A4" activePane="bottomLeft" state="split"/>
      <selection pane="topLeft" activeCell="A1" sqref="A1:N1"/>
      <selection pane="bottomLeft" activeCell="J27" sqref="J27"/>
    </sheetView>
  </sheetViews>
  <sheetFormatPr defaultColWidth="9.140625" defaultRowHeight="12.75"/>
  <cols>
    <col min="1" max="1" width="5.421875" style="2" customWidth="1"/>
    <col min="2" max="2" width="15.140625" style="7" customWidth="1"/>
    <col min="3" max="3" width="10.140625" style="7" customWidth="1"/>
    <col min="4" max="10" width="9.140625" style="2" customWidth="1"/>
    <col min="11" max="14" width="9.140625" style="67" customWidth="1"/>
  </cols>
  <sheetData>
    <row r="1" spans="1:14" ht="24" customHeight="1">
      <c r="A1" s="341" t="s">
        <v>915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3"/>
    </row>
    <row r="2" spans="1:14" ht="39" customHeight="1">
      <c r="A2" s="2" t="s">
        <v>752</v>
      </c>
      <c r="B2" s="3" t="s">
        <v>694</v>
      </c>
      <c r="C2" s="4" t="s">
        <v>852</v>
      </c>
      <c r="D2" s="2" t="s">
        <v>853</v>
      </c>
      <c r="E2" s="2" t="s">
        <v>854</v>
      </c>
      <c r="F2" s="2" t="s">
        <v>855</v>
      </c>
      <c r="G2" s="2" t="s">
        <v>856</v>
      </c>
      <c r="H2" s="2" t="s">
        <v>857</v>
      </c>
      <c r="I2" s="2" t="s">
        <v>858</v>
      </c>
      <c r="J2" s="2" t="s">
        <v>859</v>
      </c>
      <c r="K2" s="85" t="s">
        <v>860</v>
      </c>
      <c r="L2" s="85" t="s">
        <v>861</v>
      </c>
      <c r="M2" s="85" t="s">
        <v>862</v>
      </c>
      <c r="N2" s="85" t="s">
        <v>863</v>
      </c>
    </row>
    <row r="3" spans="1:3" ht="99.75" customHeight="1">
      <c r="A3" s="2">
        <v>1</v>
      </c>
      <c r="B3" s="3" t="s">
        <v>695</v>
      </c>
      <c r="C3" s="4" t="s">
        <v>900</v>
      </c>
    </row>
    <row r="4" spans="1:14" ht="98.25" customHeight="1">
      <c r="A4" s="2">
        <v>2</v>
      </c>
      <c r="B4" s="9" t="s">
        <v>696</v>
      </c>
      <c r="C4" s="4" t="s">
        <v>905</v>
      </c>
      <c r="K4" s="2"/>
      <c r="L4" s="2"/>
      <c r="M4" s="2"/>
      <c r="N4" s="2"/>
    </row>
    <row r="5" spans="1:3" ht="90.75" customHeight="1">
      <c r="A5" s="2">
        <v>3</v>
      </c>
      <c r="B5" s="9" t="s">
        <v>697</v>
      </c>
      <c r="C5" s="4" t="s">
        <v>902</v>
      </c>
    </row>
    <row r="6" spans="1:3" ht="131.25" customHeight="1">
      <c r="A6" s="2">
        <v>4</v>
      </c>
      <c r="B6" s="3" t="s">
        <v>698</v>
      </c>
      <c r="C6" s="4"/>
    </row>
    <row r="7" spans="1:3" ht="15">
      <c r="A7" s="2">
        <v>5</v>
      </c>
      <c r="B7" s="9" t="s">
        <v>699</v>
      </c>
      <c r="C7" s="4"/>
    </row>
    <row r="8" spans="1:3" ht="45">
      <c r="A8" s="2">
        <v>6</v>
      </c>
      <c r="B8" s="9" t="s">
        <v>813</v>
      </c>
      <c r="C8" s="4"/>
    </row>
    <row r="9" spans="1:11" ht="30">
      <c r="A9" s="2">
        <v>7</v>
      </c>
      <c r="B9" s="9" t="s">
        <v>528</v>
      </c>
      <c r="C9" s="4"/>
      <c r="K9" s="78"/>
    </row>
    <row r="10" spans="1:3" ht="15">
      <c r="A10" s="2">
        <v>8</v>
      </c>
      <c r="B10" s="5" t="s">
        <v>700</v>
      </c>
      <c r="C10" s="4"/>
    </row>
    <row r="11" spans="1:14" ht="66.75" customHeight="1">
      <c r="A11" s="2">
        <v>9</v>
      </c>
      <c r="B11" s="2" t="s">
        <v>701</v>
      </c>
      <c r="C11" s="4"/>
      <c r="K11" s="2"/>
      <c r="L11" s="2"/>
      <c r="M11" s="2"/>
      <c r="N11" s="2"/>
    </row>
    <row r="12" spans="1:14" ht="90.75" customHeight="1">
      <c r="A12" s="2">
        <v>10</v>
      </c>
      <c r="B12" s="6" t="s">
        <v>559</v>
      </c>
      <c r="C12" s="4" t="s">
        <v>904</v>
      </c>
      <c r="K12" s="2"/>
      <c r="L12" s="77"/>
      <c r="M12" s="77"/>
      <c r="N12" s="77"/>
    </row>
    <row r="13" spans="1:14" ht="45">
      <c r="A13" s="2">
        <v>11</v>
      </c>
      <c r="B13" s="6" t="s">
        <v>702</v>
      </c>
      <c r="C13" s="4"/>
      <c r="N13" s="85"/>
    </row>
    <row r="14" spans="1:14" ht="30">
      <c r="A14" s="2">
        <v>12</v>
      </c>
      <c r="B14" s="6" t="s">
        <v>562</v>
      </c>
      <c r="C14" s="4"/>
      <c r="K14" s="2"/>
      <c r="L14" s="2"/>
      <c r="M14" s="2"/>
      <c r="N14" s="2"/>
    </row>
    <row r="15" spans="1:14" ht="120.75" customHeight="1">
      <c r="A15" s="2">
        <v>13</v>
      </c>
      <c r="B15" s="3" t="s">
        <v>703</v>
      </c>
      <c r="C15" s="4" t="s">
        <v>903</v>
      </c>
      <c r="K15" s="2"/>
      <c r="L15" s="2"/>
      <c r="M15" s="2"/>
      <c r="N15" s="2"/>
    </row>
    <row r="16" spans="1:14" ht="120.75" customHeight="1">
      <c r="A16" s="2">
        <v>14</v>
      </c>
      <c r="B16" s="9" t="s">
        <v>692</v>
      </c>
      <c r="C16" s="4"/>
      <c r="N16" s="85"/>
    </row>
    <row r="17" spans="1:14" ht="138.75" customHeight="1">
      <c r="A17" s="2">
        <v>15</v>
      </c>
      <c r="B17" s="9" t="s">
        <v>573</v>
      </c>
      <c r="C17" s="4"/>
      <c r="N17" s="85"/>
    </row>
    <row r="18" spans="1:14" ht="15">
      <c r="A18" s="2">
        <v>16</v>
      </c>
      <c r="B18" s="9" t="s">
        <v>704</v>
      </c>
      <c r="C18" s="4"/>
      <c r="N18" s="85"/>
    </row>
    <row r="19" spans="1:3" ht="15">
      <c r="A19" s="2">
        <v>17</v>
      </c>
      <c r="B19" s="10" t="s">
        <v>705</v>
      </c>
      <c r="C19" s="4"/>
    </row>
    <row r="20" spans="1:3" ht="51" customHeight="1">
      <c r="A20" s="2">
        <v>18</v>
      </c>
      <c r="B20" s="6" t="s">
        <v>706</v>
      </c>
      <c r="C20" s="4"/>
    </row>
    <row r="21" spans="1:14" ht="59.25" customHeight="1">
      <c r="A21" s="2">
        <v>19</v>
      </c>
      <c r="B21" s="3" t="s">
        <v>707</v>
      </c>
      <c r="C21" s="4"/>
      <c r="N21" s="85"/>
    </row>
    <row r="22" spans="1:3" ht="45">
      <c r="A22" s="2">
        <v>20</v>
      </c>
      <c r="B22" s="1" t="s">
        <v>708</v>
      </c>
      <c r="C22" s="4"/>
    </row>
    <row r="23" spans="1:3" ht="60">
      <c r="A23" s="2">
        <v>21</v>
      </c>
      <c r="B23" s="1" t="s">
        <v>825</v>
      </c>
      <c r="C23" s="4"/>
    </row>
    <row r="24" spans="1:3" ht="45">
      <c r="A24" s="2">
        <v>22</v>
      </c>
      <c r="B24" s="11" t="s">
        <v>709</v>
      </c>
      <c r="C24" s="4"/>
    </row>
    <row r="25" spans="1:3" ht="30">
      <c r="A25" s="2">
        <v>23</v>
      </c>
      <c r="B25" s="11" t="s">
        <v>710</v>
      </c>
      <c r="C25" s="4"/>
    </row>
    <row r="26" spans="1:3" ht="15">
      <c r="A26" s="2">
        <v>24</v>
      </c>
      <c r="B26" s="3" t="s">
        <v>711</v>
      </c>
      <c r="C26" s="4"/>
    </row>
    <row r="27" spans="2:3" ht="75">
      <c r="B27" s="9" t="s">
        <v>543</v>
      </c>
      <c r="C27" s="4" t="s">
        <v>893</v>
      </c>
    </row>
    <row r="28" spans="1:14" ht="45">
      <c r="A28" s="2">
        <v>25</v>
      </c>
      <c r="B28" s="9" t="s">
        <v>712</v>
      </c>
      <c r="C28" s="4"/>
      <c r="K28" s="2"/>
      <c r="L28" s="2"/>
      <c r="M28" s="2"/>
      <c r="N28" s="2"/>
    </row>
    <row r="29" spans="1:3" ht="30">
      <c r="A29" s="2">
        <v>26</v>
      </c>
      <c r="B29" s="3" t="s">
        <v>713</v>
      </c>
      <c r="C29" s="4"/>
    </row>
    <row r="30" spans="1:14" ht="45">
      <c r="A30" s="2">
        <v>27</v>
      </c>
      <c r="B30" s="6" t="s">
        <v>526</v>
      </c>
      <c r="C30" s="4"/>
      <c r="M30" s="78"/>
      <c r="N30" s="78"/>
    </row>
    <row r="31" spans="1:3" ht="60">
      <c r="A31" s="2">
        <v>27</v>
      </c>
      <c r="B31" s="6" t="s">
        <v>593</v>
      </c>
      <c r="C31" s="4" t="s">
        <v>894</v>
      </c>
    </row>
    <row r="32" spans="1:14" ht="60">
      <c r="A32" s="2">
        <v>28</v>
      </c>
      <c r="B32" s="6" t="s">
        <v>814</v>
      </c>
      <c r="C32" s="4"/>
      <c r="N32" s="85"/>
    </row>
    <row r="33" spans="1:3" ht="120" customHeight="1">
      <c r="A33" s="2">
        <v>29</v>
      </c>
      <c r="B33" s="2" t="s">
        <v>693</v>
      </c>
      <c r="C33" s="4"/>
    </row>
    <row r="34" spans="1:14" ht="30">
      <c r="A34" s="2">
        <v>30</v>
      </c>
      <c r="B34" s="3" t="s">
        <v>496</v>
      </c>
      <c r="C34" s="4"/>
      <c r="N34" s="85"/>
    </row>
    <row r="35" spans="1:3" ht="15">
      <c r="A35" s="2">
        <v>31</v>
      </c>
      <c r="B35" s="3" t="s">
        <v>523</v>
      </c>
      <c r="C35" s="4"/>
    </row>
    <row r="36" spans="2:3" ht="15">
      <c r="B36" s="3"/>
      <c r="C36" s="4"/>
    </row>
    <row r="37" spans="2:3" ht="15">
      <c r="B37" s="3"/>
      <c r="C37" s="4"/>
    </row>
    <row r="38" spans="2:3" ht="15">
      <c r="B38" s="3"/>
      <c r="C38" s="4"/>
    </row>
    <row r="39" spans="2:3" ht="15">
      <c r="B39" s="3"/>
      <c r="C39" s="4"/>
    </row>
    <row r="40" spans="2:3" ht="15">
      <c r="B40" s="3"/>
      <c r="C40" s="4"/>
    </row>
    <row r="41" spans="2:3" ht="15">
      <c r="B41" s="3"/>
      <c r="C41" s="4"/>
    </row>
    <row r="42" spans="2:3" ht="15">
      <c r="B42" s="3"/>
      <c r="C42" s="4"/>
    </row>
    <row r="43" spans="2:3" ht="15">
      <c r="B43" s="3"/>
      <c r="C43" s="4"/>
    </row>
    <row r="44" spans="2:3" ht="15">
      <c r="B44" s="3"/>
      <c r="C44" s="4"/>
    </row>
    <row r="45" spans="2:3" ht="15">
      <c r="B45" s="3"/>
      <c r="C45" s="4"/>
    </row>
    <row r="46" spans="2:3" ht="15">
      <c r="B46" s="3"/>
      <c r="C46" s="4"/>
    </row>
    <row r="47" spans="2:3" ht="15">
      <c r="B47" s="3"/>
      <c r="C47" s="4"/>
    </row>
    <row r="48" spans="2:3" ht="15">
      <c r="B48" s="3"/>
      <c r="C48" s="4"/>
    </row>
    <row r="49" spans="2:3" ht="15">
      <c r="B49" s="3"/>
      <c r="C49" s="4"/>
    </row>
    <row r="50" spans="2:3" ht="15">
      <c r="B50" s="3"/>
      <c r="C50" s="4"/>
    </row>
    <row r="51" spans="2:3" ht="15">
      <c r="B51" s="3"/>
      <c r="C51" s="4"/>
    </row>
    <row r="52" spans="2:3" ht="15">
      <c r="B52" s="3"/>
      <c r="C52" s="4"/>
    </row>
    <row r="53" spans="2:3" ht="15">
      <c r="B53" s="3"/>
      <c r="C53" s="4"/>
    </row>
    <row r="54" spans="2:3" ht="15">
      <c r="B54" s="3"/>
      <c r="C54" s="4"/>
    </row>
    <row r="55" spans="2:3" ht="15">
      <c r="B55" s="3"/>
      <c r="C55" s="4"/>
    </row>
    <row r="56" spans="2:3" ht="15">
      <c r="B56" s="3"/>
      <c r="C56" s="4"/>
    </row>
    <row r="57" spans="2:3" ht="15">
      <c r="B57" s="3"/>
      <c r="C57" s="4"/>
    </row>
    <row r="58" spans="2:3" ht="15">
      <c r="B58" s="3"/>
      <c r="C58" s="4"/>
    </row>
    <row r="59" spans="2:3" ht="15">
      <c r="B59" s="3"/>
      <c r="C59" s="4"/>
    </row>
    <row r="60" ht="15"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  <row r="93" ht="15">
      <c r="C93" s="4"/>
    </row>
    <row r="94" ht="15">
      <c r="C94" s="4"/>
    </row>
    <row r="95" ht="15">
      <c r="C95" s="4"/>
    </row>
    <row r="96" ht="15">
      <c r="C96" s="4"/>
    </row>
    <row r="97" ht="15">
      <c r="C97" s="4"/>
    </row>
    <row r="98" ht="15">
      <c r="C98" s="18"/>
    </row>
    <row r="99" ht="15">
      <c r="C99" s="18"/>
    </row>
    <row r="100" ht="15">
      <c r="C100" s="18"/>
    </row>
    <row r="101" ht="15">
      <c r="C101" s="18"/>
    </row>
    <row r="102" ht="15">
      <c r="C102" s="18"/>
    </row>
    <row r="103" ht="15">
      <c r="C103" s="18"/>
    </row>
    <row r="104" ht="15">
      <c r="C104" s="18"/>
    </row>
    <row r="105" ht="15">
      <c r="C105" s="18"/>
    </row>
    <row r="106" ht="15">
      <c r="C106" s="18"/>
    </row>
    <row r="107" ht="15">
      <c r="C107" s="18"/>
    </row>
    <row r="108" ht="15">
      <c r="C108" s="18"/>
    </row>
    <row r="109" ht="15">
      <c r="C109" s="18"/>
    </row>
    <row r="110" ht="15">
      <c r="C110" s="18"/>
    </row>
    <row r="111" ht="15">
      <c r="C111" s="18"/>
    </row>
    <row r="112" ht="15">
      <c r="C112" s="18"/>
    </row>
    <row r="113" ht="15">
      <c r="C113" s="18"/>
    </row>
    <row r="114" ht="15">
      <c r="C114" s="18"/>
    </row>
    <row r="115" ht="15">
      <c r="C115" s="18"/>
    </row>
    <row r="116" ht="15">
      <c r="C116" s="18"/>
    </row>
    <row r="117" ht="15">
      <c r="C117" s="18"/>
    </row>
    <row r="118" ht="15">
      <c r="C118" s="18"/>
    </row>
    <row r="119" ht="15">
      <c r="C119" s="18"/>
    </row>
    <row r="120" ht="15">
      <c r="C120" s="18"/>
    </row>
    <row r="121" ht="15">
      <c r="C121" s="18"/>
    </row>
    <row r="122" ht="15">
      <c r="C122" s="18"/>
    </row>
    <row r="123" ht="15">
      <c r="C123" s="18"/>
    </row>
    <row r="124" ht="15">
      <c r="C124" s="18"/>
    </row>
    <row r="125" ht="15">
      <c r="C125" s="18"/>
    </row>
    <row r="126" ht="15">
      <c r="C126" s="18"/>
    </row>
    <row r="127" ht="15">
      <c r="C127" s="18"/>
    </row>
    <row r="128" ht="15">
      <c r="C128" s="18"/>
    </row>
    <row r="129" ht="15">
      <c r="C129" s="18"/>
    </row>
    <row r="130" ht="15">
      <c r="C130" s="18"/>
    </row>
    <row r="131" ht="15">
      <c r="C131" s="18"/>
    </row>
    <row r="132" ht="15">
      <c r="C132" s="18"/>
    </row>
    <row r="133" ht="15">
      <c r="C133" s="18"/>
    </row>
    <row r="134" ht="15">
      <c r="C134" s="18"/>
    </row>
    <row r="135" ht="15">
      <c r="C135" s="18"/>
    </row>
    <row r="136" ht="15">
      <c r="C136" s="18"/>
    </row>
    <row r="137" ht="15">
      <c r="C137" s="18"/>
    </row>
    <row r="138" ht="15">
      <c r="C138" s="18"/>
    </row>
    <row r="139" ht="15">
      <c r="C139" s="18"/>
    </row>
    <row r="140" ht="15">
      <c r="C140" s="18"/>
    </row>
    <row r="141" ht="15">
      <c r="C141" s="18"/>
    </row>
    <row r="142" ht="15">
      <c r="C142" s="18"/>
    </row>
    <row r="143" ht="15">
      <c r="C143" s="18"/>
    </row>
    <row r="144" ht="15">
      <c r="C144" s="18"/>
    </row>
    <row r="145" ht="15">
      <c r="C145" s="18"/>
    </row>
    <row r="146" ht="15">
      <c r="C146" s="18"/>
    </row>
    <row r="147" ht="15">
      <c r="C147" s="18"/>
    </row>
    <row r="148" ht="15">
      <c r="C148" s="18"/>
    </row>
    <row r="149" ht="15">
      <c r="C149" s="18"/>
    </row>
    <row r="150" ht="15">
      <c r="C150" s="18"/>
    </row>
    <row r="151" ht="15">
      <c r="C151" s="18"/>
    </row>
    <row r="152" ht="15">
      <c r="C152" s="18"/>
    </row>
    <row r="153" ht="15">
      <c r="C153" s="18"/>
    </row>
    <row r="154" ht="15">
      <c r="C154" s="18"/>
    </row>
    <row r="155" ht="15">
      <c r="C155" s="18"/>
    </row>
    <row r="156" ht="15">
      <c r="C156" s="18"/>
    </row>
    <row r="157" ht="15">
      <c r="C157" s="18"/>
    </row>
    <row r="158" ht="15">
      <c r="C158" s="18"/>
    </row>
    <row r="159" ht="15">
      <c r="C159" s="18"/>
    </row>
    <row r="160" ht="15">
      <c r="C160" s="18"/>
    </row>
    <row r="161" ht="15">
      <c r="C161" s="18"/>
    </row>
    <row r="162" ht="15">
      <c r="C162" s="18"/>
    </row>
    <row r="163" ht="15">
      <c r="C163" s="18"/>
    </row>
    <row r="164" ht="15">
      <c r="C164" s="18"/>
    </row>
    <row r="165" ht="15">
      <c r="C165" s="18"/>
    </row>
    <row r="166" ht="15">
      <c r="C166" s="18"/>
    </row>
    <row r="167" ht="15">
      <c r="C167" s="18"/>
    </row>
    <row r="168" ht="15">
      <c r="C168" s="18"/>
    </row>
    <row r="169" ht="15">
      <c r="C169" s="18"/>
    </row>
    <row r="170" ht="15">
      <c r="C170" s="18"/>
    </row>
    <row r="171" ht="15">
      <c r="C171" s="18"/>
    </row>
    <row r="172" ht="15">
      <c r="C172" s="18"/>
    </row>
    <row r="173" ht="15">
      <c r="C173" s="18"/>
    </row>
    <row r="174" ht="15">
      <c r="C174" s="18"/>
    </row>
    <row r="175" ht="15">
      <c r="C175" s="18"/>
    </row>
    <row r="176" ht="15">
      <c r="C176" s="18"/>
    </row>
    <row r="177" ht="15">
      <c r="C177" s="18"/>
    </row>
    <row r="178" ht="15">
      <c r="C178" s="18"/>
    </row>
    <row r="179" ht="15">
      <c r="C179" s="18"/>
    </row>
    <row r="180" ht="15">
      <c r="C180" s="18"/>
    </row>
    <row r="181" ht="15">
      <c r="C181" s="18"/>
    </row>
    <row r="182" ht="15">
      <c r="C182" s="18"/>
    </row>
    <row r="183" ht="15">
      <c r="C183" s="18"/>
    </row>
    <row r="184" ht="15">
      <c r="C184" s="18"/>
    </row>
    <row r="185" ht="15">
      <c r="C185" s="18"/>
    </row>
    <row r="186" ht="15">
      <c r="C186" s="18"/>
    </row>
    <row r="187" ht="15">
      <c r="C187" s="18"/>
    </row>
    <row r="188" ht="15">
      <c r="C188" s="18"/>
    </row>
    <row r="189" ht="15">
      <c r="C189" s="18"/>
    </row>
    <row r="190" ht="15">
      <c r="C190" s="18"/>
    </row>
    <row r="191" ht="15">
      <c r="C191" s="18"/>
    </row>
    <row r="192" ht="15">
      <c r="C192" s="18"/>
    </row>
    <row r="193" ht="15">
      <c r="C193" s="18"/>
    </row>
    <row r="194" ht="15">
      <c r="C194" s="18"/>
    </row>
    <row r="195" ht="15">
      <c r="C195" s="18"/>
    </row>
    <row r="196" ht="15">
      <c r="C196" s="18"/>
    </row>
    <row r="197" ht="15">
      <c r="C197" s="18"/>
    </row>
    <row r="198" ht="15">
      <c r="C198" s="18"/>
    </row>
    <row r="199" ht="15">
      <c r="C199" s="18"/>
    </row>
    <row r="200" ht="15">
      <c r="C200" s="18"/>
    </row>
    <row r="201" ht="15">
      <c r="C201" s="18"/>
    </row>
    <row r="202" ht="15">
      <c r="C202" s="18"/>
    </row>
    <row r="203" ht="15">
      <c r="C203" s="18"/>
    </row>
    <row r="204" ht="15">
      <c r="C204" s="18"/>
    </row>
    <row r="205" ht="15">
      <c r="C205" s="18"/>
    </row>
    <row r="206" ht="15">
      <c r="C206" s="18"/>
    </row>
    <row r="207" ht="15">
      <c r="C207" s="18"/>
    </row>
    <row r="208" ht="15">
      <c r="C208" s="18"/>
    </row>
    <row r="209" ht="15">
      <c r="C209" s="18"/>
    </row>
    <row r="210" ht="15">
      <c r="C210" s="18"/>
    </row>
    <row r="211" ht="15">
      <c r="C211" s="18"/>
    </row>
    <row r="212" ht="15">
      <c r="C212" s="18"/>
    </row>
    <row r="213" ht="15">
      <c r="C213" s="18"/>
    </row>
    <row r="214" ht="15">
      <c r="C214" s="18"/>
    </row>
    <row r="215" ht="15">
      <c r="C215" s="18"/>
    </row>
    <row r="216" ht="15">
      <c r="C216" s="18"/>
    </row>
    <row r="217" ht="15">
      <c r="C217" s="18"/>
    </row>
    <row r="218" ht="15">
      <c r="C218" s="18"/>
    </row>
    <row r="219" ht="15">
      <c r="C219" s="18"/>
    </row>
    <row r="220" ht="15">
      <c r="C220" s="18"/>
    </row>
    <row r="221" ht="15">
      <c r="C221" s="18"/>
    </row>
    <row r="222" ht="15">
      <c r="C222" s="18"/>
    </row>
    <row r="223" ht="15">
      <c r="C223" s="18"/>
    </row>
    <row r="224" ht="15">
      <c r="C224" s="18"/>
    </row>
    <row r="225" ht="15">
      <c r="C225" s="18"/>
    </row>
    <row r="226" ht="15">
      <c r="C226" s="18"/>
    </row>
    <row r="227" ht="15">
      <c r="C227" s="18"/>
    </row>
    <row r="228" ht="15">
      <c r="C228" s="18"/>
    </row>
    <row r="229" ht="15">
      <c r="C229" s="18"/>
    </row>
    <row r="230" ht="15">
      <c r="C230" s="18"/>
    </row>
    <row r="231" ht="15">
      <c r="C231" s="18"/>
    </row>
    <row r="232" ht="15">
      <c r="C232" s="18"/>
    </row>
    <row r="233" ht="15">
      <c r="C233" s="18"/>
    </row>
    <row r="234" ht="15">
      <c r="C234" s="18"/>
    </row>
    <row r="235" ht="15">
      <c r="C235" s="18"/>
    </row>
    <row r="236" ht="15">
      <c r="C236" s="18"/>
    </row>
    <row r="237" ht="15">
      <c r="C237" s="18"/>
    </row>
    <row r="238" ht="15">
      <c r="C238" s="18"/>
    </row>
    <row r="239" ht="15">
      <c r="C239" s="18"/>
    </row>
    <row r="240" ht="15">
      <c r="C240" s="18"/>
    </row>
    <row r="241" ht="15">
      <c r="C241" s="18"/>
    </row>
    <row r="242" ht="15">
      <c r="C242" s="18"/>
    </row>
    <row r="243" ht="15">
      <c r="C243" s="18"/>
    </row>
    <row r="244" ht="15">
      <c r="C244" s="18"/>
    </row>
    <row r="245" ht="15">
      <c r="C245" s="18"/>
    </row>
    <row r="246" ht="15">
      <c r="C246" s="18"/>
    </row>
    <row r="247" ht="15">
      <c r="C247" s="18"/>
    </row>
    <row r="248" ht="15">
      <c r="C248" s="18"/>
    </row>
    <row r="249" ht="15">
      <c r="C249" s="18"/>
    </row>
    <row r="250" ht="15">
      <c r="C250" s="18"/>
    </row>
    <row r="251" ht="15">
      <c r="C251" s="18"/>
    </row>
    <row r="252" ht="15">
      <c r="C252" s="18"/>
    </row>
    <row r="253" ht="15">
      <c r="C253" s="18"/>
    </row>
    <row r="254" ht="15">
      <c r="C254" s="18"/>
    </row>
    <row r="255" ht="15">
      <c r="C255" s="18"/>
    </row>
    <row r="256" ht="15">
      <c r="C256" s="18"/>
    </row>
    <row r="257" ht="15">
      <c r="C257" s="18"/>
    </row>
    <row r="258" ht="15">
      <c r="C258" s="18"/>
    </row>
    <row r="259" ht="15">
      <c r="C259" s="18"/>
    </row>
    <row r="260" ht="15">
      <c r="C260" s="18"/>
    </row>
    <row r="261" ht="15">
      <c r="C261" s="18"/>
    </row>
    <row r="262" ht="15">
      <c r="C262" s="18"/>
    </row>
    <row r="263" ht="15">
      <c r="C263" s="18"/>
    </row>
    <row r="264" ht="15">
      <c r="C264" s="18"/>
    </row>
    <row r="265" ht="15">
      <c r="C265" s="18"/>
    </row>
    <row r="266" ht="15">
      <c r="C266" s="18"/>
    </row>
    <row r="267" ht="15">
      <c r="C267" s="18"/>
    </row>
    <row r="268" ht="15">
      <c r="C268" s="18"/>
    </row>
    <row r="269" ht="15">
      <c r="C269" s="18"/>
    </row>
    <row r="270" ht="15">
      <c r="C270" s="18"/>
    </row>
    <row r="271" ht="15">
      <c r="C271" s="18"/>
    </row>
    <row r="272" ht="15">
      <c r="C272" s="18"/>
    </row>
    <row r="273" ht="15">
      <c r="C273" s="18"/>
    </row>
    <row r="274" ht="15">
      <c r="C274" s="18"/>
    </row>
    <row r="275" ht="15">
      <c r="C275" s="18"/>
    </row>
    <row r="276" ht="15">
      <c r="C276" s="18"/>
    </row>
    <row r="277" ht="15">
      <c r="C277" s="18"/>
    </row>
    <row r="278" ht="15">
      <c r="C278" s="18"/>
    </row>
    <row r="279" ht="15">
      <c r="C279" s="18"/>
    </row>
    <row r="280" ht="15">
      <c r="C280" s="18"/>
    </row>
    <row r="281" ht="15">
      <c r="C281" s="18"/>
    </row>
    <row r="282" ht="15">
      <c r="C282" s="18"/>
    </row>
    <row r="283" ht="15">
      <c r="C283" s="18"/>
    </row>
    <row r="284" ht="15">
      <c r="C284" s="18"/>
    </row>
    <row r="285" ht="15">
      <c r="C285" s="18"/>
    </row>
    <row r="286" ht="15">
      <c r="C286" s="18"/>
    </row>
    <row r="287" ht="15">
      <c r="C287" s="18"/>
    </row>
    <row r="288" ht="15">
      <c r="C288" s="18"/>
    </row>
    <row r="289" ht="15">
      <c r="C289" s="18"/>
    </row>
    <row r="290" ht="15">
      <c r="C290" s="18"/>
    </row>
    <row r="291" ht="15">
      <c r="C291" s="18"/>
    </row>
    <row r="292" ht="15">
      <c r="C292" s="18"/>
    </row>
    <row r="293" ht="15">
      <c r="C293" s="18"/>
    </row>
    <row r="294" ht="15">
      <c r="C294" s="18"/>
    </row>
    <row r="295" ht="15">
      <c r="C295" s="18"/>
    </row>
    <row r="296" ht="15">
      <c r="C296" s="18"/>
    </row>
    <row r="297" ht="15">
      <c r="C297" s="18"/>
    </row>
    <row r="298" ht="15">
      <c r="C298" s="18"/>
    </row>
    <row r="299" ht="15">
      <c r="C299" s="18"/>
    </row>
    <row r="300" ht="15">
      <c r="C300" s="18"/>
    </row>
    <row r="301" ht="15">
      <c r="C301" s="18"/>
    </row>
    <row r="302" ht="15">
      <c r="C302" s="18"/>
    </row>
    <row r="303" ht="15">
      <c r="C303" s="18"/>
    </row>
    <row r="304" ht="15">
      <c r="C304" s="18"/>
    </row>
    <row r="305" ht="15">
      <c r="C305" s="18"/>
    </row>
    <row r="306" ht="15">
      <c r="C306" s="18"/>
    </row>
    <row r="307" ht="15">
      <c r="C307" s="18"/>
    </row>
    <row r="308" ht="15">
      <c r="C308" s="18"/>
    </row>
    <row r="309" ht="15">
      <c r="C309" s="18"/>
    </row>
    <row r="310" ht="15">
      <c r="C310" s="18"/>
    </row>
    <row r="311" ht="15">
      <c r="C311" s="18"/>
    </row>
    <row r="312" ht="15">
      <c r="C312" s="18"/>
    </row>
    <row r="313" ht="15">
      <c r="C313" s="18"/>
    </row>
    <row r="314" ht="15">
      <c r="C314" s="18"/>
    </row>
    <row r="315" ht="15">
      <c r="C315" s="18"/>
    </row>
    <row r="316" ht="15">
      <c r="C316" s="18"/>
    </row>
    <row r="317" ht="15">
      <c r="C317" s="18"/>
    </row>
    <row r="318" ht="15">
      <c r="C318" s="18"/>
    </row>
    <row r="319" ht="15">
      <c r="C319" s="18"/>
    </row>
    <row r="320" ht="15">
      <c r="C320" s="18"/>
    </row>
    <row r="321" ht="15">
      <c r="C321" s="18"/>
    </row>
    <row r="322" ht="15">
      <c r="C322" s="18"/>
    </row>
    <row r="323" ht="15">
      <c r="C323" s="18"/>
    </row>
    <row r="324" ht="15">
      <c r="C324" s="18"/>
    </row>
    <row r="325" ht="15">
      <c r="C325" s="18"/>
    </row>
    <row r="326" ht="15">
      <c r="C326" s="18"/>
    </row>
    <row r="327" ht="15">
      <c r="C327" s="18"/>
    </row>
    <row r="328" ht="15">
      <c r="C328" s="18"/>
    </row>
    <row r="329" ht="15">
      <c r="C329" s="18"/>
    </row>
    <row r="330" ht="15">
      <c r="C330" s="18"/>
    </row>
    <row r="331" ht="15">
      <c r="C331" s="18"/>
    </row>
    <row r="332" ht="15">
      <c r="C332" s="18"/>
    </row>
    <row r="333" ht="15">
      <c r="C333" s="18"/>
    </row>
    <row r="334" ht="15">
      <c r="C334" s="18"/>
    </row>
    <row r="335" ht="15">
      <c r="C335" s="18"/>
    </row>
    <row r="336" ht="15">
      <c r="C336" s="18"/>
    </row>
    <row r="337" ht="15">
      <c r="C337" s="18"/>
    </row>
    <row r="338" ht="15">
      <c r="C338" s="18"/>
    </row>
    <row r="339" ht="15">
      <c r="C339" s="18"/>
    </row>
    <row r="340" ht="15">
      <c r="C340" s="18"/>
    </row>
    <row r="341" ht="15">
      <c r="C341" s="18"/>
    </row>
    <row r="342" ht="15">
      <c r="C342" s="18"/>
    </row>
    <row r="343" ht="15">
      <c r="C343" s="18"/>
    </row>
    <row r="344" ht="15">
      <c r="C344" s="18"/>
    </row>
    <row r="345" ht="15">
      <c r="C345" s="18"/>
    </row>
    <row r="346" ht="15">
      <c r="C346" s="18"/>
    </row>
    <row r="347" ht="15">
      <c r="C347" s="18"/>
    </row>
    <row r="348" ht="15">
      <c r="C348" s="18"/>
    </row>
    <row r="349" ht="15">
      <c r="C349" s="18"/>
    </row>
    <row r="350" ht="15">
      <c r="C350" s="18"/>
    </row>
    <row r="351" ht="15">
      <c r="C351" s="18"/>
    </row>
    <row r="352" ht="15">
      <c r="C352" s="18"/>
    </row>
    <row r="353" ht="15">
      <c r="C353" s="18"/>
    </row>
    <row r="354" ht="15">
      <c r="C354" s="18"/>
    </row>
    <row r="355" ht="15">
      <c r="C355" s="18"/>
    </row>
    <row r="356" ht="15">
      <c r="C356" s="18"/>
    </row>
    <row r="357" ht="15">
      <c r="C357" s="18"/>
    </row>
    <row r="358" ht="15">
      <c r="C358" s="18"/>
    </row>
    <row r="359" ht="15">
      <c r="C359" s="18"/>
    </row>
    <row r="360" ht="15">
      <c r="C360" s="18"/>
    </row>
    <row r="361" ht="15">
      <c r="C361" s="18"/>
    </row>
    <row r="362" ht="15">
      <c r="C362" s="18"/>
    </row>
    <row r="363" ht="15">
      <c r="C363" s="18"/>
    </row>
    <row r="364" ht="15">
      <c r="C364" s="18"/>
    </row>
    <row r="365" ht="15">
      <c r="C365" s="18"/>
    </row>
    <row r="366" ht="15">
      <c r="C366" s="18"/>
    </row>
    <row r="367" ht="15">
      <c r="C367" s="18"/>
    </row>
    <row r="368" ht="15">
      <c r="C368" s="18"/>
    </row>
    <row r="369" ht="15">
      <c r="C369" s="18"/>
    </row>
    <row r="370" ht="15">
      <c r="C370" s="18"/>
    </row>
    <row r="371" ht="15">
      <c r="C371" s="18"/>
    </row>
    <row r="372" ht="15">
      <c r="C372" s="18"/>
    </row>
    <row r="373" ht="15">
      <c r="C373" s="18"/>
    </row>
    <row r="374" ht="15">
      <c r="C374" s="18"/>
    </row>
    <row r="375" ht="15">
      <c r="C375" s="18"/>
    </row>
    <row r="376" ht="15">
      <c r="C376" s="18"/>
    </row>
    <row r="377" ht="15">
      <c r="C377" s="18"/>
    </row>
    <row r="378" ht="15">
      <c r="C378" s="18"/>
    </row>
    <row r="379" ht="15">
      <c r="C379" s="18"/>
    </row>
    <row r="380" ht="15">
      <c r="C380" s="18"/>
    </row>
    <row r="381" ht="15">
      <c r="C381" s="18"/>
    </row>
    <row r="382" ht="15">
      <c r="C382" s="18"/>
    </row>
    <row r="383" ht="15">
      <c r="C383" s="18"/>
    </row>
    <row r="384" ht="15">
      <c r="C384" s="18"/>
    </row>
    <row r="385" ht="15">
      <c r="C385" s="18"/>
    </row>
    <row r="386" ht="15">
      <c r="C386" s="18"/>
    </row>
    <row r="387" ht="15">
      <c r="C387" s="18"/>
    </row>
    <row r="388" ht="15">
      <c r="C388" s="18"/>
    </row>
    <row r="389" ht="15">
      <c r="C389" s="18"/>
    </row>
    <row r="390" ht="15">
      <c r="C390" s="18"/>
    </row>
    <row r="391" ht="15">
      <c r="C391" s="18"/>
    </row>
    <row r="392" ht="15">
      <c r="C392" s="18"/>
    </row>
    <row r="393" ht="15">
      <c r="C393" s="18"/>
    </row>
    <row r="394" ht="15">
      <c r="C394" s="18"/>
    </row>
    <row r="395" ht="15">
      <c r="C395" s="18"/>
    </row>
    <row r="396" ht="15">
      <c r="C396" s="18"/>
    </row>
    <row r="397" ht="15">
      <c r="C397" s="18"/>
    </row>
    <row r="398" ht="15">
      <c r="C398" s="18"/>
    </row>
    <row r="399" ht="15">
      <c r="C399" s="18"/>
    </row>
    <row r="400" ht="15">
      <c r="C400" s="18"/>
    </row>
    <row r="401" ht="15">
      <c r="C401" s="18"/>
    </row>
    <row r="402" ht="15">
      <c r="C402" s="18"/>
    </row>
    <row r="403" ht="15">
      <c r="C403" s="18"/>
    </row>
    <row r="404" ht="15">
      <c r="C404" s="18"/>
    </row>
    <row r="405" ht="15">
      <c r="C405" s="18"/>
    </row>
    <row r="406" ht="15">
      <c r="C406" s="18"/>
    </row>
    <row r="407" ht="15">
      <c r="C407" s="18"/>
    </row>
    <row r="408" ht="15">
      <c r="C408" s="18"/>
    </row>
    <row r="409" ht="15">
      <c r="C409" s="18"/>
    </row>
    <row r="410" ht="15">
      <c r="C410" s="18"/>
    </row>
    <row r="411" ht="15">
      <c r="C411" s="18"/>
    </row>
    <row r="412" ht="15">
      <c r="C412" s="18"/>
    </row>
    <row r="413" ht="15">
      <c r="C413" s="18"/>
    </row>
    <row r="414" ht="15">
      <c r="C414" s="18"/>
    </row>
    <row r="415" ht="15">
      <c r="C415" s="18"/>
    </row>
    <row r="416" ht="15">
      <c r="C416" s="18"/>
    </row>
    <row r="417" ht="15">
      <c r="C417" s="18"/>
    </row>
    <row r="418" ht="15">
      <c r="C418" s="18"/>
    </row>
    <row r="419" ht="15">
      <c r="C419" s="18"/>
    </row>
    <row r="420" ht="15">
      <c r="C420" s="18"/>
    </row>
    <row r="421" ht="15">
      <c r="C421" s="18"/>
    </row>
    <row r="422" ht="15">
      <c r="C422" s="18"/>
    </row>
    <row r="423" ht="15">
      <c r="C423" s="18"/>
    </row>
    <row r="424" ht="15">
      <c r="C424" s="18"/>
    </row>
    <row r="425" ht="15">
      <c r="C425" s="18"/>
    </row>
    <row r="426" ht="15">
      <c r="C426" s="18"/>
    </row>
    <row r="427" ht="15">
      <c r="C427" s="18"/>
    </row>
    <row r="428" ht="15">
      <c r="C428" s="18"/>
    </row>
    <row r="429" ht="15">
      <c r="C429" s="18"/>
    </row>
    <row r="430" ht="15">
      <c r="C430" s="18"/>
    </row>
    <row r="431" ht="15">
      <c r="C431" s="18"/>
    </row>
    <row r="432" ht="15">
      <c r="C432" s="18"/>
    </row>
    <row r="433" ht="15">
      <c r="C433" s="18"/>
    </row>
    <row r="434" ht="15">
      <c r="C434" s="18"/>
    </row>
    <row r="435" ht="15">
      <c r="C435" s="18"/>
    </row>
    <row r="436" ht="15">
      <c r="C436" s="18"/>
    </row>
    <row r="437" ht="15">
      <c r="C437" s="18"/>
    </row>
    <row r="438" ht="15">
      <c r="C438" s="18"/>
    </row>
    <row r="439" ht="15">
      <c r="C439" s="18"/>
    </row>
    <row r="440" ht="15">
      <c r="C440" s="18"/>
    </row>
    <row r="441" ht="15">
      <c r="C441" s="18"/>
    </row>
    <row r="442" ht="15">
      <c r="C442" s="18"/>
    </row>
    <row r="443" ht="15">
      <c r="C443" s="18"/>
    </row>
    <row r="444" ht="15">
      <c r="C444" s="18"/>
    </row>
    <row r="445" ht="15">
      <c r="C445" s="18"/>
    </row>
    <row r="446" ht="15">
      <c r="C446" s="18"/>
    </row>
    <row r="447" ht="15">
      <c r="C447" s="18"/>
    </row>
    <row r="448" ht="15">
      <c r="C448" s="18"/>
    </row>
    <row r="449" ht="15">
      <c r="C449" s="18"/>
    </row>
    <row r="450" ht="15">
      <c r="C450" s="18"/>
    </row>
    <row r="451" ht="15">
      <c r="C451" s="18"/>
    </row>
    <row r="452" ht="15">
      <c r="C452" s="18"/>
    </row>
    <row r="453" ht="15">
      <c r="C453" s="18"/>
    </row>
    <row r="454" ht="15">
      <c r="C454" s="18"/>
    </row>
    <row r="455" ht="15">
      <c r="C455" s="18"/>
    </row>
    <row r="456" ht="15">
      <c r="C456" s="18"/>
    </row>
    <row r="457" ht="15">
      <c r="C457" s="18"/>
    </row>
    <row r="458" ht="15">
      <c r="C458" s="18"/>
    </row>
    <row r="459" ht="15">
      <c r="C459" s="18"/>
    </row>
    <row r="460" ht="15">
      <c r="C460" s="18"/>
    </row>
    <row r="461" ht="15">
      <c r="C461" s="18"/>
    </row>
    <row r="462" ht="15">
      <c r="C462" s="18"/>
    </row>
    <row r="463" ht="15">
      <c r="C463" s="18"/>
    </row>
    <row r="464" ht="15">
      <c r="C464" s="18"/>
    </row>
    <row r="465" ht="15">
      <c r="C465" s="18"/>
    </row>
    <row r="466" ht="15">
      <c r="C466" s="18"/>
    </row>
    <row r="467" ht="15">
      <c r="C467" s="18"/>
    </row>
    <row r="468" ht="15">
      <c r="C468" s="18"/>
    </row>
    <row r="469" ht="15">
      <c r="C469" s="18"/>
    </row>
    <row r="470" ht="15">
      <c r="C470" s="18"/>
    </row>
    <row r="471" ht="15">
      <c r="C471" s="18"/>
    </row>
    <row r="472" ht="15">
      <c r="C472" s="18"/>
    </row>
    <row r="473" ht="15">
      <c r="C473" s="18"/>
    </row>
    <row r="474" ht="15">
      <c r="C474" s="18"/>
    </row>
    <row r="475" ht="15">
      <c r="C475" s="18"/>
    </row>
    <row r="476" ht="15">
      <c r="C476" s="18"/>
    </row>
    <row r="477" ht="15">
      <c r="C477" s="18"/>
    </row>
    <row r="478" ht="15">
      <c r="C478" s="18"/>
    </row>
    <row r="479" ht="15">
      <c r="C479" s="18"/>
    </row>
    <row r="480" ht="15">
      <c r="C480" s="18"/>
    </row>
    <row r="481" ht="15">
      <c r="C481" s="18"/>
    </row>
    <row r="482" ht="15">
      <c r="C482" s="18"/>
    </row>
    <row r="483" ht="15">
      <c r="C483" s="18"/>
    </row>
    <row r="484" ht="15">
      <c r="C484" s="18"/>
    </row>
    <row r="485" ht="15">
      <c r="C485" s="18"/>
    </row>
    <row r="486" ht="15">
      <c r="C486" s="18"/>
    </row>
    <row r="487" ht="15">
      <c r="C487" s="18"/>
    </row>
    <row r="488" ht="15">
      <c r="C488" s="18"/>
    </row>
    <row r="489" ht="15">
      <c r="C489" s="18"/>
    </row>
    <row r="490" ht="15">
      <c r="C490" s="18"/>
    </row>
    <row r="491" ht="15">
      <c r="C491" s="18"/>
    </row>
    <row r="492" ht="15">
      <c r="C492" s="18"/>
    </row>
    <row r="493" ht="15">
      <c r="C493" s="18"/>
    </row>
    <row r="494" ht="15">
      <c r="C494" s="18"/>
    </row>
    <row r="495" ht="15">
      <c r="C495" s="18"/>
    </row>
    <row r="496" ht="15">
      <c r="C496" s="18"/>
    </row>
    <row r="497" ht="15">
      <c r="C497" s="18"/>
    </row>
    <row r="498" ht="15">
      <c r="C498" s="18"/>
    </row>
    <row r="499" ht="15">
      <c r="C499" s="18"/>
    </row>
    <row r="500" ht="15">
      <c r="C500" s="18"/>
    </row>
    <row r="501" ht="15">
      <c r="C501" s="18"/>
    </row>
    <row r="502" ht="15">
      <c r="C502" s="18"/>
    </row>
    <row r="503" ht="15">
      <c r="C503" s="18"/>
    </row>
    <row r="504" ht="15">
      <c r="C504" s="18"/>
    </row>
    <row r="505" ht="15">
      <c r="C505" s="18"/>
    </row>
    <row r="506" ht="15">
      <c r="C506" s="18"/>
    </row>
    <row r="507" ht="15">
      <c r="C507" s="18"/>
    </row>
    <row r="508" ht="15">
      <c r="C508" s="18"/>
    </row>
    <row r="509" ht="15">
      <c r="C509" s="18"/>
    </row>
    <row r="510" ht="15">
      <c r="C510" s="18"/>
    </row>
    <row r="511" ht="15">
      <c r="C511" s="18"/>
    </row>
    <row r="512" ht="15">
      <c r="C512" s="18"/>
    </row>
    <row r="513" ht="15">
      <c r="C513" s="18"/>
    </row>
    <row r="514" ht="15">
      <c r="C514" s="18"/>
    </row>
    <row r="515" ht="15">
      <c r="C515" s="18"/>
    </row>
    <row r="516" ht="15">
      <c r="C516" s="18"/>
    </row>
    <row r="517" ht="15">
      <c r="C517" s="18"/>
    </row>
    <row r="518" ht="15">
      <c r="C518" s="18"/>
    </row>
    <row r="519" ht="15">
      <c r="C519" s="18"/>
    </row>
    <row r="520" ht="15">
      <c r="C520" s="18"/>
    </row>
    <row r="521" ht="15">
      <c r="C521" s="18"/>
    </row>
    <row r="522" ht="15">
      <c r="C522" s="18"/>
    </row>
    <row r="523" ht="15">
      <c r="C523" s="18"/>
    </row>
    <row r="524" ht="15">
      <c r="C524" s="18"/>
    </row>
    <row r="525" ht="15">
      <c r="C525" s="18"/>
    </row>
    <row r="526" ht="15">
      <c r="C526" s="18"/>
    </row>
    <row r="527" ht="15">
      <c r="C527" s="18"/>
    </row>
    <row r="528" ht="15">
      <c r="C528" s="18"/>
    </row>
    <row r="529" ht="15">
      <c r="C529" s="18"/>
    </row>
    <row r="530" ht="15">
      <c r="C530" s="18"/>
    </row>
    <row r="531" ht="15">
      <c r="C531" s="18"/>
    </row>
    <row r="532" ht="15">
      <c r="C532" s="18"/>
    </row>
    <row r="533" ht="15">
      <c r="C533" s="18"/>
    </row>
    <row r="534" ht="15">
      <c r="C534" s="18"/>
    </row>
    <row r="535" ht="15">
      <c r="C535" s="18"/>
    </row>
    <row r="536" ht="15">
      <c r="C536" s="18"/>
    </row>
    <row r="537" ht="15">
      <c r="C537" s="18"/>
    </row>
    <row r="538" ht="15">
      <c r="C538" s="18"/>
    </row>
    <row r="539" ht="15">
      <c r="C539" s="18"/>
    </row>
    <row r="540" ht="15">
      <c r="C540" s="18"/>
    </row>
    <row r="541" ht="15">
      <c r="C541" s="18"/>
    </row>
    <row r="542" ht="15">
      <c r="C542" s="18"/>
    </row>
    <row r="543" ht="15">
      <c r="C543" s="18"/>
    </row>
    <row r="544" ht="15">
      <c r="C544" s="18"/>
    </row>
    <row r="545" ht="15">
      <c r="C545" s="18"/>
    </row>
    <row r="546" ht="15">
      <c r="C546" s="18"/>
    </row>
    <row r="547" ht="15">
      <c r="C547" s="18"/>
    </row>
    <row r="548" ht="15">
      <c r="C548" s="18"/>
    </row>
    <row r="549" ht="15">
      <c r="C549" s="18"/>
    </row>
    <row r="550" ht="15">
      <c r="C550" s="18"/>
    </row>
    <row r="551" ht="15">
      <c r="C551" s="18"/>
    </row>
    <row r="552" ht="15">
      <c r="C552" s="18"/>
    </row>
    <row r="553" ht="15">
      <c r="C553" s="18"/>
    </row>
    <row r="554" ht="15">
      <c r="C554" s="18"/>
    </row>
    <row r="555" ht="15">
      <c r="C555" s="18"/>
    </row>
    <row r="556" ht="15">
      <c r="C556" s="18"/>
    </row>
    <row r="557" ht="15">
      <c r="C557" s="18"/>
    </row>
    <row r="558" ht="15">
      <c r="C558" s="18"/>
    </row>
    <row r="559" ht="15">
      <c r="C559" s="18"/>
    </row>
    <row r="560" ht="15">
      <c r="C560" s="18"/>
    </row>
    <row r="561" ht="15">
      <c r="C561" s="18"/>
    </row>
    <row r="562" ht="15">
      <c r="C562" s="18"/>
    </row>
    <row r="563" ht="15">
      <c r="C563" s="18"/>
    </row>
    <row r="564" ht="15">
      <c r="C564" s="18"/>
    </row>
    <row r="565" ht="15">
      <c r="C565" s="18"/>
    </row>
    <row r="566" ht="15">
      <c r="C566" s="18"/>
    </row>
    <row r="567" ht="15">
      <c r="C567" s="18"/>
    </row>
    <row r="568" ht="15">
      <c r="C568" s="18"/>
    </row>
    <row r="569" ht="15">
      <c r="C569" s="18"/>
    </row>
    <row r="570" ht="15">
      <c r="C570" s="18"/>
    </row>
    <row r="571" ht="15">
      <c r="C571" s="18"/>
    </row>
    <row r="572" ht="15">
      <c r="C572" s="18"/>
    </row>
    <row r="573" ht="15">
      <c r="C573" s="18"/>
    </row>
    <row r="574" ht="15">
      <c r="C574" s="18"/>
    </row>
    <row r="575" ht="15">
      <c r="C575" s="18"/>
    </row>
    <row r="576" ht="15">
      <c r="C576" s="18"/>
    </row>
    <row r="577" ht="15">
      <c r="C577" s="18"/>
    </row>
    <row r="578" ht="15">
      <c r="C578" s="18"/>
    </row>
    <row r="579" ht="15">
      <c r="C579" s="18"/>
    </row>
    <row r="580" ht="15">
      <c r="C580" s="18"/>
    </row>
    <row r="581" ht="15">
      <c r="C581" s="18"/>
    </row>
    <row r="582" ht="15">
      <c r="C582" s="18"/>
    </row>
    <row r="583" ht="15">
      <c r="C583" s="18"/>
    </row>
    <row r="584" ht="15">
      <c r="C584" s="18"/>
    </row>
    <row r="585" ht="15">
      <c r="C585" s="18"/>
    </row>
    <row r="586" ht="15">
      <c r="C586" s="18"/>
    </row>
    <row r="587" ht="15">
      <c r="C587" s="18"/>
    </row>
    <row r="588" ht="15">
      <c r="C588" s="18"/>
    </row>
    <row r="589" ht="15">
      <c r="C589" s="18"/>
    </row>
    <row r="590" ht="15">
      <c r="C590" s="18"/>
    </row>
    <row r="591" ht="15">
      <c r="C591" s="18"/>
    </row>
    <row r="592" ht="15">
      <c r="C592" s="18"/>
    </row>
    <row r="593" ht="15">
      <c r="C593" s="18"/>
    </row>
    <row r="594" ht="15">
      <c r="C594" s="18"/>
    </row>
    <row r="595" ht="15">
      <c r="C595" s="18"/>
    </row>
    <row r="596" ht="15">
      <c r="C596" s="18"/>
    </row>
    <row r="597" ht="15">
      <c r="C597" s="18"/>
    </row>
    <row r="598" ht="15">
      <c r="C598" s="18"/>
    </row>
    <row r="599" ht="15">
      <c r="C599" s="18"/>
    </row>
    <row r="600" ht="15">
      <c r="C600" s="18"/>
    </row>
    <row r="601" ht="15">
      <c r="C601" s="18"/>
    </row>
    <row r="602" ht="15">
      <c r="C602" s="18"/>
    </row>
    <row r="603" ht="15">
      <c r="C603" s="18"/>
    </row>
    <row r="604" ht="15">
      <c r="C604" s="18"/>
    </row>
    <row r="605" ht="15">
      <c r="C605" s="18"/>
    </row>
    <row r="606" ht="15">
      <c r="C606" s="18"/>
    </row>
    <row r="607" ht="15">
      <c r="C607" s="18"/>
    </row>
    <row r="608" ht="15">
      <c r="C608" s="18"/>
    </row>
    <row r="609" ht="15">
      <c r="C609" s="18"/>
    </row>
    <row r="610" ht="15">
      <c r="C610" s="18"/>
    </row>
    <row r="611" ht="15">
      <c r="C611" s="18"/>
    </row>
    <row r="612" ht="15">
      <c r="C612" s="18"/>
    </row>
    <row r="613" ht="15">
      <c r="C613" s="18"/>
    </row>
    <row r="614" ht="15">
      <c r="C614" s="18"/>
    </row>
    <row r="615" ht="15">
      <c r="C615" s="18"/>
    </row>
    <row r="616" ht="15">
      <c r="C616" s="18"/>
    </row>
    <row r="617" ht="15">
      <c r="C617" s="18"/>
    </row>
    <row r="618" ht="15">
      <c r="C618" s="18"/>
    </row>
    <row r="619" ht="15">
      <c r="C619" s="18"/>
    </row>
    <row r="620" ht="15">
      <c r="C620" s="18"/>
    </row>
    <row r="621" ht="15">
      <c r="C621" s="18"/>
    </row>
    <row r="622" ht="15">
      <c r="C622" s="18"/>
    </row>
    <row r="623" ht="15">
      <c r="C623" s="18"/>
    </row>
    <row r="624" ht="15">
      <c r="C624" s="18"/>
    </row>
    <row r="625" ht="15">
      <c r="C625" s="18"/>
    </row>
    <row r="626" ht="15">
      <c r="C626" s="18"/>
    </row>
    <row r="627" ht="15">
      <c r="C627" s="18"/>
    </row>
    <row r="628" ht="15">
      <c r="C628" s="18"/>
    </row>
    <row r="629" ht="15">
      <c r="C629" s="18"/>
    </row>
    <row r="630" ht="15">
      <c r="C630" s="18"/>
    </row>
    <row r="631" ht="15">
      <c r="C631" s="18"/>
    </row>
    <row r="632" ht="15">
      <c r="C632" s="18"/>
    </row>
    <row r="633" ht="15">
      <c r="C633" s="18"/>
    </row>
    <row r="634" ht="15">
      <c r="C634" s="18"/>
    </row>
    <row r="635" ht="15">
      <c r="C635" s="18"/>
    </row>
    <row r="636" ht="15">
      <c r="C636" s="18"/>
    </row>
    <row r="637" ht="15">
      <c r="C637" s="18"/>
    </row>
    <row r="638" ht="15">
      <c r="C638" s="18"/>
    </row>
    <row r="639" ht="15">
      <c r="C639" s="18"/>
    </row>
    <row r="640" ht="15">
      <c r="C640" s="18"/>
    </row>
    <row r="641" ht="15">
      <c r="C641" s="18"/>
    </row>
    <row r="642" ht="15">
      <c r="C642" s="18"/>
    </row>
    <row r="643" ht="15">
      <c r="C643" s="18"/>
    </row>
    <row r="644" ht="15">
      <c r="C644" s="18"/>
    </row>
    <row r="645" ht="15">
      <c r="C645" s="18"/>
    </row>
    <row r="646" ht="15">
      <c r="C646" s="18"/>
    </row>
    <row r="647" ht="15">
      <c r="C647" s="18"/>
    </row>
    <row r="648" ht="15">
      <c r="C648" s="18"/>
    </row>
    <row r="649" ht="15">
      <c r="C649" s="18"/>
    </row>
    <row r="650" ht="15">
      <c r="C650" s="18"/>
    </row>
    <row r="651" ht="15">
      <c r="C651" s="18"/>
    </row>
    <row r="652" ht="15">
      <c r="C652" s="18"/>
    </row>
    <row r="653" ht="15">
      <c r="C653" s="18"/>
    </row>
    <row r="654" ht="15">
      <c r="C654" s="18"/>
    </row>
    <row r="655" ht="15">
      <c r="C655" s="18"/>
    </row>
    <row r="656" ht="15">
      <c r="C656" s="18"/>
    </row>
    <row r="657" ht="15">
      <c r="C657" s="18"/>
    </row>
    <row r="658" ht="15">
      <c r="C658" s="18"/>
    </row>
    <row r="659" ht="15">
      <c r="C659" s="18"/>
    </row>
    <row r="660" ht="15">
      <c r="C660" s="18"/>
    </row>
    <row r="661" ht="15">
      <c r="C661" s="18"/>
    </row>
    <row r="662" ht="15">
      <c r="C662" s="18"/>
    </row>
    <row r="663" ht="15">
      <c r="C663" s="18"/>
    </row>
    <row r="664" ht="15">
      <c r="C664" s="18"/>
    </row>
    <row r="665" ht="15">
      <c r="C665" s="18"/>
    </row>
    <row r="666" ht="15">
      <c r="C666" s="18"/>
    </row>
    <row r="667" ht="15">
      <c r="C667" s="18"/>
    </row>
    <row r="668" ht="15">
      <c r="C668" s="18"/>
    </row>
    <row r="669" ht="15">
      <c r="C669" s="18"/>
    </row>
    <row r="670" ht="15">
      <c r="C670" s="18"/>
    </row>
    <row r="671" ht="15">
      <c r="C671" s="18"/>
    </row>
    <row r="672" ht="15">
      <c r="C672" s="18"/>
    </row>
    <row r="673" ht="15">
      <c r="C673" s="18"/>
    </row>
    <row r="674" ht="15">
      <c r="C674" s="18"/>
    </row>
    <row r="675" ht="15">
      <c r="C675" s="18"/>
    </row>
    <row r="676" ht="15">
      <c r="C676" s="18"/>
    </row>
    <row r="677" ht="15">
      <c r="C677" s="18"/>
    </row>
    <row r="678" ht="15">
      <c r="C678" s="18"/>
    </row>
    <row r="679" ht="15">
      <c r="C679" s="18"/>
    </row>
    <row r="680" ht="15">
      <c r="C680" s="18"/>
    </row>
    <row r="681" ht="15">
      <c r="C681" s="18"/>
    </row>
    <row r="682" ht="15">
      <c r="C682" s="18"/>
    </row>
    <row r="683" ht="15">
      <c r="C683" s="18"/>
    </row>
    <row r="684" ht="15">
      <c r="C684" s="18"/>
    </row>
    <row r="685" ht="15">
      <c r="C685" s="18"/>
    </row>
    <row r="686" ht="15">
      <c r="C686" s="18"/>
    </row>
    <row r="687" ht="15">
      <c r="C687" s="18"/>
    </row>
    <row r="688" ht="15">
      <c r="C688" s="18"/>
    </row>
    <row r="689" ht="15">
      <c r="C689" s="18"/>
    </row>
    <row r="690" ht="15">
      <c r="C690" s="18"/>
    </row>
    <row r="691" ht="15">
      <c r="C691" s="18"/>
    </row>
    <row r="692" ht="15">
      <c r="C692" s="18"/>
    </row>
    <row r="693" ht="15">
      <c r="C693" s="18"/>
    </row>
    <row r="694" ht="15">
      <c r="C694" s="18"/>
    </row>
    <row r="695" ht="15">
      <c r="C695" s="18"/>
    </row>
    <row r="696" ht="15">
      <c r="C696" s="18"/>
    </row>
    <row r="697" ht="15">
      <c r="C697" s="18"/>
    </row>
    <row r="698" ht="15">
      <c r="C698" s="18"/>
    </row>
    <row r="699" ht="15">
      <c r="C699" s="18"/>
    </row>
    <row r="700" ht="15">
      <c r="C700" s="18"/>
    </row>
    <row r="701" ht="15">
      <c r="C701" s="18"/>
    </row>
    <row r="702" ht="15">
      <c r="C702" s="18"/>
    </row>
    <row r="703" ht="15">
      <c r="C703" s="18"/>
    </row>
    <row r="704" ht="15">
      <c r="C704" s="18"/>
    </row>
    <row r="705" ht="15">
      <c r="C705" s="18"/>
    </row>
    <row r="706" ht="15">
      <c r="C706" s="18"/>
    </row>
    <row r="707" ht="15">
      <c r="C707" s="18"/>
    </row>
    <row r="708" ht="15">
      <c r="C708" s="18"/>
    </row>
    <row r="709" ht="15">
      <c r="C709" s="18"/>
    </row>
    <row r="710" ht="15">
      <c r="C710" s="18"/>
    </row>
    <row r="711" ht="15">
      <c r="C711" s="18"/>
    </row>
    <row r="712" ht="15">
      <c r="C712" s="18"/>
    </row>
    <row r="713" ht="15">
      <c r="C713" s="18"/>
    </row>
    <row r="714" ht="15">
      <c r="C714" s="18"/>
    </row>
    <row r="715" ht="15">
      <c r="C715" s="18"/>
    </row>
    <row r="716" ht="15">
      <c r="C716" s="18"/>
    </row>
    <row r="717" ht="15">
      <c r="C717" s="18"/>
    </row>
    <row r="718" ht="15">
      <c r="C718" s="18"/>
    </row>
    <row r="719" ht="15">
      <c r="C719" s="18"/>
    </row>
    <row r="720" ht="15">
      <c r="C720" s="18"/>
    </row>
    <row r="721" ht="15">
      <c r="C721" s="18"/>
    </row>
    <row r="722" ht="15">
      <c r="C722" s="18"/>
    </row>
    <row r="723" ht="15">
      <c r="C723" s="18"/>
    </row>
    <row r="724" ht="15">
      <c r="C724" s="18"/>
    </row>
    <row r="725" ht="15">
      <c r="C725" s="18"/>
    </row>
    <row r="726" ht="15">
      <c r="C726" s="18"/>
    </row>
    <row r="727" ht="15">
      <c r="C727" s="18"/>
    </row>
    <row r="728" ht="15">
      <c r="C728" s="18"/>
    </row>
    <row r="729" ht="15">
      <c r="C729" s="18"/>
    </row>
    <row r="730" ht="15">
      <c r="C730" s="18"/>
    </row>
    <row r="731" ht="15">
      <c r="C731" s="18"/>
    </row>
    <row r="732" ht="15">
      <c r="C732" s="18"/>
    </row>
    <row r="733" ht="15">
      <c r="C733" s="18"/>
    </row>
    <row r="734" ht="15">
      <c r="C734" s="18"/>
    </row>
    <row r="735" ht="15">
      <c r="C735" s="18"/>
    </row>
    <row r="736" ht="15">
      <c r="C736" s="18"/>
    </row>
    <row r="737" ht="15">
      <c r="C737" s="18"/>
    </row>
    <row r="738" ht="15">
      <c r="C738" s="18"/>
    </row>
    <row r="739" ht="15">
      <c r="C739" s="18"/>
    </row>
    <row r="740" ht="15">
      <c r="C740" s="18"/>
    </row>
    <row r="741" ht="15">
      <c r="C741" s="18"/>
    </row>
    <row r="742" ht="15">
      <c r="C742" s="18"/>
    </row>
    <row r="743" ht="15">
      <c r="C743" s="18"/>
    </row>
    <row r="744" ht="15">
      <c r="C744" s="18"/>
    </row>
    <row r="745" ht="15">
      <c r="C745" s="18"/>
    </row>
    <row r="746" ht="15">
      <c r="C746" s="18"/>
    </row>
    <row r="747" ht="15">
      <c r="C747" s="18"/>
    </row>
    <row r="748" ht="15">
      <c r="C748" s="18"/>
    </row>
    <row r="749" ht="15">
      <c r="C749" s="18"/>
    </row>
    <row r="750" ht="15">
      <c r="C750" s="18"/>
    </row>
    <row r="751" ht="15">
      <c r="C751" s="18"/>
    </row>
    <row r="752" ht="15">
      <c r="C752" s="18"/>
    </row>
    <row r="753" ht="15">
      <c r="C753" s="18"/>
    </row>
    <row r="754" ht="15">
      <c r="C754" s="18"/>
    </row>
    <row r="755" ht="15">
      <c r="C755" s="18"/>
    </row>
    <row r="756" ht="15">
      <c r="C756" s="18"/>
    </row>
    <row r="757" ht="15">
      <c r="C757" s="18"/>
    </row>
    <row r="758" ht="15">
      <c r="C758" s="18"/>
    </row>
    <row r="759" ht="15">
      <c r="C759" s="18"/>
    </row>
    <row r="760" ht="15">
      <c r="C760" s="18"/>
    </row>
    <row r="761" ht="15">
      <c r="C761" s="18"/>
    </row>
    <row r="762" ht="15">
      <c r="C762" s="18"/>
    </row>
    <row r="763" ht="15">
      <c r="C763" s="18"/>
    </row>
    <row r="764" ht="15">
      <c r="C764" s="18"/>
    </row>
    <row r="765" ht="15">
      <c r="C765" s="18"/>
    </row>
    <row r="766" ht="15">
      <c r="C766" s="18"/>
    </row>
    <row r="767" ht="15">
      <c r="C767" s="18"/>
    </row>
    <row r="768" ht="15">
      <c r="C768" s="18"/>
    </row>
    <row r="769" ht="15">
      <c r="C769" s="18"/>
    </row>
    <row r="770" ht="15">
      <c r="C770" s="18"/>
    </row>
    <row r="771" ht="15">
      <c r="C771" s="18"/>
    </row>
    <row r="772" ht="15">
      <c r="C772" s="18"/>
    </row>
    <row r="773" ht="15">
      <c r="C773" s="18"/>
    </row>
    <row r="774" ht="15">
      <c r="C774" s="18"/>
    </row>
    <row r="775" ht="15">
      <c r="C775" s="18"/>
    </row>
    <row r="776" ht="15">
      <c r="C776" s="18"/>
    </row>
    <row r="777" ht="15">
      <c r="C777" s="18"/>
    </row>
    <row r="778" ht="15">
      <c r="C778" s="18"/>
    </row>
    <row r="779" ht="15">
      <c r="C779" s="18"/>
    </row>
    <row r="780" ht="15">
      <c r="C780" s="18"/>
    </row>
    <row r="781" ht="15">
      <c r="C781" s="18"/>
    </row>
    <row r="782" ht="15">
      <c r="C782" s="18"/>
    </row>
    <row r="783" ht="15">
      <c r="C783" s="18"/>
    </row>
    <row r="784" ht="15">
      <c r="C784" s="18"/>
    </row>
    <row r="785" ht="15">
      <c r="C785" s="18"/>
    </row>
    <row r="786" ht="15">
      <c r="C786" s="18"/>
    </row>
    <row r="787" ht="15">
      <c r="C787" s="18"/>
    </row>
    <row r="788" ht="15">
      <c r="C788" s="18"/>
    </row>
    <row r="789" ht="15">
      <c r="C789" s="18"/>
    </row>
    <row r="790" ht="15">
      <c r="C790" s="18"/>
    </row>
    <row r="791" ht="15">
      <c r="C791" s="18"/>
    </row>
    <row r="792" ht="15">
      <c r="C792" s="18"/>
    </row>
    <row r="793" ht="15">
      <c r="C793" s="18"/>
    </row>
    <row r="794" ht="15">
      <c r="C794" s="18"/>
    </row>
    <row r="795" ht="15">
      <c r="C795" s="18"/>
    </row>
    <row r="796" ht="15">
      <c r="C796" s="18"/>
    </row>
    <row r="797" ht="15">
      <c r="C797" s="18"/>
    </row>
    <row r="798" ht="15">
      <c r="C798" s="18"/>
    </row>
    <row r="799" ht="15">
      <c r="C799" s="18"/>
    </row>
    <row r="800" ht="15">
      <c r="C800" s="18"/>
    </row>
    <row r="801" ht="15">
      <c r="C801" s="18"/>
    </row>
    <row r="802" ht="15">
      <c r="C802" s="18"/>
    </row>
    <row r="803" ht="15">
      <c r="C803" s="18"/>
    </row>
    <row r="804" ht="15">
      <c r="C804" s="18"/>
    </row>
    <row r="805" ht="15">
      <c r="C805" s="18"/>
    </row>
    <row r="806" ht="15">
      <c r="C806" s="18"/>
    </row>
    <row r="807" ht="15">
      <c r="C807" s="18"/>
    </row>
    <row r="808" ht="15">
      <c r="C808" s="18"/>
    </row>
    <row r="809" ht="15">
      <c r="C809" s="18"/>
    </row>
    <row r="810" ht="15">
      <c r="C810" s="18"/>
    </row>
    <row r="811" ht="15">
      <c r="C811" s="18"/>
    </row>
    <row r="812" ht="15">
      <c r="C812" s="18"/>
    </row>
    <row r="813" ht="15">
      <c r="C813" s="18"/>
    </row>
    <row r="814" ht="15">
      <c r="C814" s="18"/>
    </row>
    <row r="815" ht="15">
      <c r="C815" s="18"/>
    </row>
    <row r="816" ht="15">
      <c r="C816" s="18"/>
    </row>
    <row r="817" ht="15">
      <c r="C817" s="18"/>
    </row>
    <row r="818" ht="15">
      <c r="C818" s="18"/>
    </row>
    <row r="819" ht="15">
      <c r="C819" s="18"/>
    </row>
    <row r="820" ht="15">
      <c r="C820" s="18"/>
    </row>
    <row r="821" ht="15">
      <c r="C821" s="18"/>
    </row>
    <row r="822" ht="15">
      <c r="C822" s="18"/>
    </row>
    <row r="823" ht="15">
      <c r="C823" s="18"/>
    </row>
    <row r="824" ht="15">
      <c r="C824" s="18"/>
    </row>
    <row r="825" ht="15">
      <c r="C825" s="18"/>
    </row>
    <row r="826" ht="15">
      <c r="C826" s="18"/>
    </row>
    <row r="827" ht="15">
      <c r="C827" s="18"/>
    </row>
    <row r="828" ht="15">
      <c r="C828" s="18"/>
    </row>
    <row r="829" ht="15">
      <c r="C829" s="18"/>
    </row>
    <row r="830" ht="15">
      <c r="C830" s="18"/>
    </row>
    <row r="831" ht="15">
      <c r="C831" s="18"/>
    </row>
    <row r="832" ht="15">
      <c r="C832" s="18"/>
    </row>
    <row r="833" ht="15">
      <c r="C833" s="18"/>
    </row>
    <row r="834" ht="15">
      <c r="C834" s="18"/>
    </row>
    <row r="835" ht="15">
      <c r="C835" s="18"/>
    </row>
    <row r="836" ht="15">
      <c r="C836" s="18"/>
    </row>
    <row r="837" ht="15">
      <c r="C837" s="18"/>
    </row>
    <row r="838" ht="15">
      <c r="C838" s="18"/>
    </row>
    <row r="839" ht="15">
      <c r="C839" s="18"/>
    </row>
    <row r="840" ht="15">
      <c r="C840" s="18"/>
    </row>
    <row r="841" ht="15">
      <c r="C841" s="18"/>
    </row>
    <row r="842" ht="15">
      <c r="C842" s="18"/>
    </row>
    <row r="843" ht="15">
      <c r="C843" s="18"/>
    </row>
    <row r="844" ht="15">
      <c r="C844" s="18"/>
    </row>
    <row r="845" ht="15">
      <c r="C845" s="18"/>
    </row>
    <row r="846" ht="15">
      <c r="C846" s="18"/>
    </row>
    <row r="847" ht="15">
      <c r="C847" s="18"/>
    </row>
    <row r="848" ht="15">
      <c r="C848" s="18"/>
    </row>
    <row r="849" ht="15">
      <c r="C849" s="18"/>
    </row>
    <row r="850" ht="15">
      <c r="C850" s="18"/>
    </row>
    <row r="851" ht="15">
      <c r="C851" s="18"/>
    </row>
    <row r="852" ht="15">
      <c r="C852" s="18"/>
    </row>
    <row r="853" ht="15">
      <c r="C853" s="18"/>
    </row>
    <row r="854" ht="15">
      <c r="C854" s="18"/>
    </row>
    <row r="855" ht="15">
      <c r="C855" s="18"/>
    </row>
    <row r="856" ht="15">
      <c r="C856" s="18"/>
    </row>
    <row r="857" ht="15">
      <c r="C857" s="18"/>
    </row>
    <row r="858" ht="15">
      <c r="C858" s="18"/>
    </row>
    <row r="859" ht="15">
      <c r="C859" s="18"/>
    </row>
    <row r="860" ht="15">
      <c r="C860" s="18"/>
    </row>
    <row r="861" ht="15">
      <c r="C861" s="18"/>
    </row>
    <row r="862" ht="15">
      <c r="C862" s="18"/>
    </row>
    <row r="863" ht="15">
      <c r="C863" s="18"/>
    </row>
    <row r="864" ht="15">
      <c r="C864" s="18"/>
    </row>
    <row r="865" ht="15">
      <c r="C865" s="18"/>
    </row>
    <row r="866" ht="15">
      <c r="C866" s="18"/>
    </row>
    <row r="867" ht="15">
      <c r="C867" s="18"/>
    </row>
    <row r="868" ht="15">
      <c r="C868" s="18"/>
    </row>
    <row r="869" ht="15">
      <c r="C869" s="18"/>
    </row>
    <row r="870" ht="15">
      <c r="C870" s="18"/>
    </row>
    <row r="871" ht="15">
      <c r="C871" s="18"/>
    </row>
    <row r="872" ht="15">
      <c r="C872" s="18"/>
    </row>
    <row r="873" ht="15">
      <c r="C873" s="18"/>
    </row>
    <row r="874" ht="15">
      <c r="C874" s="18"/>
    </row>
    <row r="875" ht="15">
      <c r="C875" s="18"/>
    </row>
    <row r="876" ht="15">
      <c r="C876" s="18"/>
    </row>
    <row r="877" ht="15">
      <c r="C877" s="18"/>
    </row>
    <row r="878" ht="15">
      <c r="C878" s="18"/>
    </row>
    <row r="879" ht="15">
      <c r="C879" s="18"/>
    </row>
    <row r="880" ht="15">
      <c r="C880" s="18"/>
    </row>
    <row r="881" ht="15">
      <c r="C881" s="18"/>
    </row>
    <row r="882" ht="15">
      <c r="C882" s="18"/>
    </row>
    <row r="883" ht="15">
      <c r="C883" s="18"/>
    </row>
    <row r="884" ht="15">
      <c r="C884" s="18"/>
    </row>
    <row r="885" ht="15">
      <c r="C885" s="18"/>
    </row>
    <row r="886" ht="15">
      <c r="C886" s="18"/>
    </row>
    <row r="887" ht="15">
      <c r="C887" s="18"/>
    </row>
    <row r="888" ht="15">
      <c r="C888" s="18"/>
    </row>
    <row r="889" ht="15">
      <c r="C889" s="18"/>
    </row>
    <row r="890" ht="15">
      <c r="C890" s="18"/>
    </row>
    <row r="891" ht="15">
      <c r="C891" s="18"/>
    </row>
    <row r="892" ht="15">
      <c r="C892" s="18"/>
    </row>
    <row r="893" ht="15">
      <c r="C893" s="18"/>
    </row>
    <row r="894" ht="15">
      <c r="C894" s="18"/>
    </row>
    <row r="895" ht="15">
      <c r="C895" s="18"/>
    </row>
    <row r="896" ht="15">
      <c r="C896" s="18"/>
    </row>
    <row r="897" ht="15">
      <c r="C897" s="18"/>
    </row>
    <row r="898" ht="15">
      <c r="C898" s="18"/>
    </row>
    <row r="899" ht="15">
      <c r="C899" s="18"/>
    </row>
    <row r="900" ht="15">
      <c r="C900" s="18"/>
    </row>
    <row r="901" ht="15">
      <c r="C901" s="18"/>
    </row>
    <row r="902" ht="15">
      <c r="C902" s="18"/>
    </row>
    <row r="903" ht="15">
      <c r="C903" s="18"/>
    </row>
    <row r="904" ht="15">
      <c r="C904" s="18"/>
    </row>
    <row r="905" ht="15">
      <c r="C905" s="18"/>
    </row>
    <row r="906" ht="15">
      <c r="C906" s="18"/>
    </row>
    <row r="907" ht="15">
      <c r="C907" s="18"/>
    </row>
    <row r="908" ht="15">
      <c r="C908" s="18"/>
    </row>
    <row r="909" ht="15">
      <c r="C909" s="18"/>
    </row>
    <row r="910" ht="15">
      <c r="C910" s="18"/>
    </row>
    <row r="911" ht="15">
      <c r="C911" s="18"/>
    </row>
    <row r="912" ht="15">
      <c r="C912" s="18"/>
    </row>
    <row r="913" ht="15">
      <c r="C913" s="18"/>
    </row>
    <row r="914" ht="15">
      <c r="C914" s="18"/>
    </row>
    <row r="915" ht="15">
      <c r="C915" s="18"/>
    </row>
    <row r="916" ht="15">
      <c r="C916" s="18"/>
    </row>
    <row r="917" ht="15">
      <c r="C917" s="18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pane ySplit="1020" topLeftCell="A4" activePane="bottomLeft" state="split"/>
      <selection pane="topLeft" activeCell="F23" sqref="F23"/>
      <selection pane="bottomLeft" activeCell="D3" sqref="D3"/>
    </sheetView>
  </sheetViews>
  <sheetFormatPr defaultColWidth="9.140625" defaultRowHeight="12.75"/>
  <cols>
    <col min="1" max="1" width="4.8515625" style="2" customWidth="1"/>
    <col min="2" max="2" width="18.28125" style="2" customWidth="1"/>
    <col min="3" max="3" width="12.7109375" style="23" customWidth="1"/>
    <col min="4" max="4" width="19.57421875" style="23" customWidth="1"/>
    <col min="5" max="5" width="9.140625" style="23" customWidth="1"/>
    <col min="6" max="6" width="8.421875" style="23" customWidth="1"/>
    <col min="7" max="7" width="8.421875" style="25" customWidth="1"/>
    <col min="8" max="8" width="7.57421875" style="23" customWidth="1"/>
    <col min="9" max="9" width="5.140625" style="23" customWidth="1"/>
    <col min="10" max="10" width="7.8515625" style="23" customWidth="1"/>
    <col min="11" max="24" width="9.140625" style="23" customWidth="1"/>
    <col min="25" max="25" width="9.140625" style="25" customWidth="1"/>
    <col min="26" max="31" width="9.140625" style="48" customWidth="1"/>
    <col min="32" max="32" width="10.8515625" style="48" customWidth="1"/>
    <col min="33" max="42" width="9.140625" style="48" customWidth="1"/>
  </cols>
  <sheetData>
    <row r="1" spans="1:25" ht="19.5">
      <c r="A1" s="344" t="s">
        <v>916</v>
      </c>
      <c r="B1" s="345"/>
      <c r="C1" s="345"/>
      <c r="D1" s="345"/>
      <c r="E1" s="345"/>
      <c r="F1" s="345"/>
      <c r="G1" s="345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46"/>
      <c r="U1" s="346"/>
      <c r="V1" s="347"/>
      <c r="W1"/>
      <c r="X1"/>
      <c r="Y1"/>
    </row>
    <row r="2" spans="1:42" ht="75">
      <c r="A2" s="2" t="s">
        <v>751</v>
      </c>
      <c r="B2" s="2" t="s">
        <v>599</v>
      </c>
      <c r="C2" s="23" t="s">
        <v>558</v>
      </c>
      <c r="D2" s="23" t="s">
        <v>771</v>
      </c>
      <c r="E2" s="23" t="s">
        <v>714</v>
      </c>
      <c r="F2" s="24" t="s">
        <v>715</v>
      </c>
      <c r="G2" s="25" t="s">
        <v>864</v>
      </c>
      <c r="H2" s="23" t="s">
        <v>817</v>
      </c>
      <c r="I2" s="24" t="s">
        <v>818</v>
      </c>
      <c r="J2" s="23" t="s">
        <v>865</v>
      </c>
      <c r="K2" s="23" t="s">
        <v>826</v>
      </c>
      <c r="L2" s="24" t="s">
        <v>827</v>
      </c>
      <c r="M2" s="23" t="s">
        <v>866</v>
      </c>
      <c r="N2" s="23" t="s">
        <v>488</v>
      </c>
      <c r="O2" s="24" t="s">
        <v>489</v>
      </c>
      <c r="P2" s="23" t="s">
        <v>867</v>
      </c>
      <c r="Q2" s="23" t="s">
        <v>498</v>
      </c>
      <c r="R2" s="24" t="s">
        <v>499</v>
      </c>
      <c r="S2" s="23" t="s">
        <v>868</v>
      </c>
      <c r="T2" s="23" t="s">
        <v>505</v>
      </c>
      <c r="U2" s="24" t="s">
        <v>506</v>
      </c>
      <c r="V2" s="23" t="s">
        <v>869</v>
      </c>
      <c r="W2" s="23" t="s">
        <v>505</v>
      </c>
      <c r="X2" s="24" t="s">
        <v>506</v>
      </c>
      <c r="Y2" s="25" t="s">
        <v>870</v>
      </c>
      <c r="Z2" s="48" t="s">
        <v>517</v>
      </c>
      <c r="AA2" s="50" t="s">
        <v>518</v>
      </c>
      <c r="AB2" s="48" t="s">
        <v>870</v>
      </c>
      <c r="AC2" s="48" t="s">
        <v>535</v>
      </c>
      <c r="AD2" s="50" t="s">
        <v>536</v>
      </c>
      <c r="AE2" s="48" t="s">
        <v>871</v>
      </c>
      <c r="AF2" s="48" t="s">
        <v>497</v>
      </c>
      <c r="AG2" s="50" t="s">
        <v>494</v>
      </c>
      <c r="AH2" s="48" t="s">
        <v>872</v>
      </c>
      <c r="AI2" s="48" t="s">
        <v>537</v>
      </c>
      <c r="AJ2" s="50" t="s">
        <v>538</v>
      </c>
      <c r="AK2" s="48" t="s">
        <v>873</v>
      </c>
      <c r="AL2" s="48" t="s">
        <v>503</v>
      </c>
      <c r="AM2" s="50" t="s">
        <v>502</v>
      </c>
      <c r="AN2" s="48" t="s">
        <v>874</v>
      </c>
      <c r="AO2" s="48" t="s">
        <v>554</v>
      </c>
      <c r="AP2" s="50" t="s">
        <v>555</v>
      </c>
    </row>
    <row r="3" spans="1:42" ht="30" customHeight="1">
      <c r="A3" s="2">
        <v>1</v>
      </c>
      <c r="F3" s="24"/>
      <c r="I3" s="24"/>
      <c r="L3" s="24"/>
      <c r="O3" s="24"/>
      <c r="R3" s="24"/>
      <c r="U3" s="24"/>
      <c r="X3" s="24"/>
      <c r="AA3" s="50"/>
      <c r="AD3" s="50"/>
      <c r="AG3" s="50"/>
      <c r="AJ3" s="50"/>
      <c r="AM3" s="50"/>
      <c r="AP3" s="50"/>
    </row>
    <row r="4" spans="1:42" ht="15">
      <c r="A4" s="2">
        <v>2</v>
      </c>
      <c r="F4" s="24"/>
      <c r="I4" s="24"/>
      <c r="L4" s="24"/>
      <c r="O4" s="24"/>
      <c r="R4" s="24"/>
      <c r="U4" s="24"/>
      <c r="X4" s="24"/>
      <c r="AA4" s="50"/>
      <c r="AD4" s="50"/>
      <c r="AG4" s="50"/>
      <c r="AJ4" s="50"/>
      <c r="AM4" s="50"/>
      <c r="AP4" s="50"/>
    </row>
    <row r="5" spans="1:42" ht="15">
      <c r="A5" s="2">
        <v>3</v>
      </c>
      <c r="F5" s="24"/>
      <c r="I5" s="24"/>
      <c r="L5" s="24"/>
      <c r="O5" s="24"/>
      <c r="R5" s="24"/>
      <c r="U5" s="24"/>
      <c r="X5" s="24"/>
      <c r="AA5" s="50"/>
      <c r="AD5" s="50"/>
      <c r="AG5" s="50"/>
      <c r="AJ5" s="50"/>
      <c r="AM5" s="50"/>
      <c r="AP5" s="50"/>
    </row>
    <row r="6" spans="1:42" ht="15">
      <c r="A6" s="2">
        <v>4</v>
      </c>
      <c r="F6" s="24"/>
      <c r="I6" s="24"/>
      <c r="L6" s="24"/>
      <c r="O6" s="24"/>
      <c r="R6" s="24"/>
      <c r="U6" s="24"/>
      <c r="X6" s="24"/>
      <c r="AA6" s="50"/>
      <c r="AD6" s="50"/>
      <c r="AG6" s="50"/>
      <c r="AJ6" s="50"/>
      <c r="AM6" s="50"/>
      <c r="AP6" s="50"/>
    </row>
    <row r="7" spans="1:42" ht="15">
      <c r="A7" s="2">
        <v>5</v>
      </c>
      <c r="F7" s="24"/>
      <c r="I7" s="24"/>
      <c r="L7" s="24"/>
      <c r="O7" s="24"/>
      <c r="R7" s="24"/>
      <c r="U7" s="24"/>
      <c r="X7" s="24"/>
      <c r="AA7" s="50"/>
      <c r="AD7" s="50"/>
      <c r="AG7" s="50"/>
      <c r="AJ7" s="50"/>
      <c r="AM7" s="50"/>
      <c r="AP7" s="50"/>
    </row>
    <row r="8" spans="1:42" ht="15">
      <c r="A8" s="2">
        <v>6</v>
      </c>
      <c r="F8" s="24"/>
      <c r="I8" s="24"/>
      <c r="L8" s="24"/>
      <c r="O8" s="24"/>
      <c r="R8" s="24"/>
      <c r="U8" s="24"/>
      <c r="X8" s="24"/>
      <c r="AA8" s="51"/>
      <c r="AD8" s="51"/>
      <c r="AG8" s="51"/>
      <c r="AJ8" s="51"/>
      <c r="AM8" s="51"/>
      <c r="AP8" s="51"/>
    </row>
    <row r="9" spans="1:42" ht="15">
      <c r="A9" s="2">
        <v>7</v>
      </c>
      <c r="F9" s="24"/>
      <c r="I9" s="24"/>
      <c r="L9" s="24"/>
      <c r="O9" s="24"/>
      <c r="R9" s="24"/>
      <c r="U9" s="24"/>
      <c r="X9" s="24"/>
      <c r="AA9" s="50"/>
      <c r="AD9" s="50"/>
      <c r="AG9" s="50"/>
      <c r="AJ9" s="50"/>
      <c r="AM9" s="50"/>
      <c r="AP9" s="50"/>
    </row>
    <row r="10" spans="1:42" ht="15">
      <c r="A10" s="2">
        <v>8</v>
      </c>
      <c r="F10" s="24"/>
      <c r="I10" s="24"/>
      <c r="L10" s="24"/>
      <c r="O10" s="24"/>
      <c r="R10" s="24"/>
      <c r="U10" s="24"/>
      <c r="X10" s="24"/>
      <c r="AA10" s="50"/>
      <c r="AD10" s="50"/>
      <c r="AG10" s="50"/>
      <c r="AJ10" s="50"/>
      <c r="AM10" s="50"/>
      <c r="AP10" s="50"/>
    </row>
    <row r="11" spans="1:42" ht="15">
      <c r="A11" s="2">
        <v>9</v>
      </c>
      <c r="F11" s="24"/>
      <c r="I11" s="24"/>
      <c r="L11" s="24"/>
      <c r="O11" s="24"/>
      <c r="R11" s="24"/>
      <c r="U11" s="24"/>
      <c r="X11" s="24"/>
      <c r="AA11" s="50"/>
      <c r="AD11" s="50"/>
      <c r="AG11" s="50"/>
      <c r="AJ11" s="50"/>
      <c r="AM11" s="50"/>
      <c r="AP11" s="50"/>
    </row>
    <row r="12" spans="1:42" ht="15">
      <c r="A12" s="2">
        <v>10</v>
      </c>
      <c r="F12" s="24"/>
      <c r="I12" s="24"/>
      <c r="L12" s="24"/>
      <c r="O12" s="24"/>
      <c r="R12" s="24"/>
      <c r="U12" s="24"/>
      <c r="X12" s="24"/>
      <c r="AA12" s="50"/>
      <c r="AD12" s="50"/>
      <c r="AG12" s="50"/>
      <c r="AJ12" s="50"/>
      <c r="AM12" s="50"/>
      <c r="AP12" s="50"/>
    </row>
    <row r="13" spans="1:42" ht="94.5" customHeight="1">
      <c r="A13" s="2">
        <v>11</v>
      </c>
      <c r="F13" s="24"/>
      <c r="I13" s="24"/>
      <c r="L13" s="24"/>
      <c r="O13" s="24"/>
      <c r="R13" s="24"/>
      <c r="U13" s="24"/>
      <c r="X13" s="24"/>
      <c r="AA13" s="50"/>
      <c r="AD13" s="50"/>
      <c r="AG13" s="50"/>
      <c r="AJ13" s="50"/>
      <c r="AM13" s="50"/>
      <c r="AP13" s="50"/>
    </row>
    <row r="14" spans="1:42" ht="94.5" customHeight="1">
      <c r="A14" s="2">
        <v>12</v>
      </c>
      <c r="F14" s="24"/>
      <c r="I14" s="24"/>
      <c r="L14" s="24"/>
      <c r="O14" s="24"/>
      <c r="R14" s="24"/>
      <c r="U14" s="24"/>
      <c r="X14" s="24"/>
      <c r="AA14" s="50"/>
      <c r="AD14" s="50"/>
      <c r="AG14" s="50"/>
      <c r="AJ14" s="50"/>
      <c r="AM14" s="50"/>
      <c r="AP14" s="50"/>
    </row>
    <row r="15" spans="1:42" ht="94.5" customHeight="1">
      <c r="A15" s="2">
        <v>13</v>
      </c>
      <c r="F15" s="24"/>
      <c r="I15" s="24"/>
      <c r="L15" s="24"/>
      <c r="O15" s="24"/>
      <c r="R15" s="24"/>
      <c r="U15" s="24"/>
      <c r="X15" s="24"/>
      <c r="AA15" s="50"/>
      <c r="AD15" s="50"/>
      <c r="AG15" s="50"/>
      <c r="AJ15" s="50"/>
      <c r="AM15" s="50"/>
      <c r="AP15" s="50"/>
    </row>
    <row r="16" spans="1:42" ht="94.5" customHeight="1">
      <c r="A16" s="2">
        <v>14</v>
      </c>
      <c r="F16" s="24"/>
      <c r="I16" s="24"/>
      <c r="L16" s="24"/>
      <c r="O16" s="24"/>
      <c r="R16" s="24"/>
      <c r="U16" s="24"/>
      <c r="X16" s="24"/>
      <c r="AA16" s="50"/>
      <c r="AD16" s="50"/>
      <c r="AG16" s="50"/>
      <c r="AJ16" s="50"/>
      <c r="AM16" s="50"/>
      <c r="AP16" s="50"/>
    </row>
    <row r="17" spans="1:42" ht="94.5" customHeight="1">
      <c r="A17" s="2">
        <v>15</v>
      </c>
      <c r="F17" s="24"/>
      <c r="I17" s="24"/>
      <c r="L17" s="24"/>
      <c r="O17" s="24"/>
      <c r="R17" s="24"/>
      <c r="U17" s="24"/>
      <c r="X17" s="24"/>
      <c r="AA17" s="50"/>
      <c r="AD17" s="50"/>
      <c r="AG17" s="50"/>
      <c r="AJ17" s="50"/>
      <c r="AM17" s="50"/>
      <c r="AP17" s="50"/>
    </row>
    <row r="18" spans="1:42" ht="94.5" customHeight="1">
      <c r="A18" s="2">
        <v>16</v>
      </c>
      <c r="F18" s="24"/>
      <c r="I18" s="24"/>
      <c r="L18" s="24"/>
      <c r="O18" s="24"/>
      <c r="R18" s="24"/>
      <c r="U18" s="24"/>
      <c r="X18" s="24"/>
      <c r="AA18" s="50"/>
      <c r="AD18" s="50"/>
      <c r="AG18" s="50"/>
      <c r="AJ18" s="50"/>
      <c r="AM18" s="50"/>
      <c r="AP18" s="50"/>
    </row>
    <row r="19" spans="1:42" ht="94.5" customHeight="1">
      <c r="A19" s="2">
        <v>17</v>
      </c>
      <c r="F19" s="24"/>
      <c r="I19" s="24"/>
      <c r="L19" s="24"/>
      <c r="O19" s="24"/>
      <c r="R19" s="24"/>
      <c r="U19" s="24"/>
      <c r="X19" s="24"/>
      <c r="AA19" s="50"/>
      <c r="AD19" s="50"/>
      <c r="AG19" s="50"/>
      <c r="AJ19" s="50"/>
      <c r="AM19" s="50"/>
      <c r="AP19" s="50"/>
    </row>
    <row r="20" spans="1:42" ht="94.5" customHeight="1">
      <c r="A20" s="2">
        <v>18</v>
      </c>
      <c r="F20" s="24"/>
      <c r="I20" s="24"/>
      <c r="L20" s="24"/>
      <c r="O20" s="24"/>
      <c r="R20" s="24"/>
      <c r="U20" s="24"/>
      <c r="X20" s="24"/>
      <c r="AA20" s="51"/>
      <c r="AD20" s="51"/>
      <c r="AG20" s="51"/>
      <c r="AJ20" s="51"/>
      <c r="AM20" s="51"/>
      <c r="AP20" s="51"/>
    </row>
    <row r="21" spans="1:42" ht="94.5" customHeight="1">
      <c r="A21" s="2">
        <v>19</v>
      </c>
      <c r="F21" s="24"/>
      <c r="I21" s="24"/>
      <c r="L21" s="24"/>
      <c r="O21" s="24"/>
      <c r="R21" s="24"/>
      <c r="U21" s="24"/>
      <c r="X21" s="24"/>
      <c r="AA21" s="51"/>
      <c r="AD21" s="51"/>
      <c r="AG21" s="51"/>
      <c r="AJ21" s="51"/>
      <c r="AM21" s="51"/>
      <c r="AP21" s="51"/>
    </row>
    <row r="22" spans="1:42" ht="94.5" customHeight="1">
      <c r="A22" s="2">
        <v>20</v>
      </c>
      <c r="F22" s="24"/>
      <c r="I22" s="24"/>
      <c r="L22" s="24"/>
      <c r="O22" s="24"/>
      <c r="R22" s="24"/>
      <c r="U22" s="24"/>
      <c r="X22" s="24"/>
      <c r="AA22" s="51"/>
      <c r="AD22" s="51"/>
      <c r="AG22" s="51"/>
      <c r="AJ22" s="51"/>
      <c r="AM22" s="51"/>
      <c r="AP22" s="51"/>
    </row>
    <row r="23" spans="6:42" ht="94.5" customHeight="1">
      <c r="F23" s="24"/>
      <c r="I23" s="24"/>
      <c r="L23" s="24"/>
      <c r="O23" s="24"/>
      <c r="R23" s="24"/>
      <c r="U23" s="24"/>
      <c r="X23" s="24"/>
      <c r="AA23" s="51"/>
      <c r="AD23" s="51"/>
      <c r="AG23" s="51"/>
      <c r="AJ23" s="51"/>
      <c r="AM23" s="51"/>
      <c r="AP23" s="51"/>
    </row>
    <row r="24" spans="6:42" ht="94.5" customHeight="1">
      <c r="F24" s="24"/>
      <c r="I24" s="24"/>
      <c r="L24" s="24"/>
      <c r="O24" s="24"/>
      <c r="R24" s="24"/>
      <c r="U24" s="24"/>
      <c r="X24" s="24"/>
      <c r="AA24" s="51"/>
      <c r="AD24" s="51"/>
      <c r="AG24" s="51"/>
      <c r="AJ24" s="51"/>
      <c r="AM24" s="51"/>
      <c r="AP24" s="51"/>
    </row>
    <row r="25" spans="1:42" s="15" customFormat="1" ht="15">
      <c r="A25" s="2">
        <v>20</v>
      </c>
      <c r="B25" s="14"/>
      <c r="C25" s="45"/>
      <c r="D25" s="26"/>
      <c r="E25" s="26"/>
      <c r="F25" s="26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1:12" ht="15">
      <c r="A26" s="2">
        <v>21</v>
      </c>
      <c r="F26" s="24"/>
      <c r="I26" s="24"/>
      <c r="L26" s="24"/>
    </row>
    <row r="27" spans="1:12" ht="15">
      <c r="A27" s="2">
        <v>22</v>
      </c>
      <c r="F27" s="24"/>
      <c r="I27" s="24"/>
      <c r="L27" s="24"/>
    </row>
    <row r="28" spans="1:12" ht="15">
      <c r="A28" s="2">
        <v>23</v>
      </c>
      <c r="F28" s="24"/>
      <c r="I28" s="24"/>
      <c r="L28" s="24"/>
    </row>
    <row r="29" spans="1:12" ht="15">
      <c r="A29" s="2">
        <v>24</v>
      </c>
      <c r="F29" s="24"/>
      <c r="I29" s="24"/>
      <c r="L29" s="24"/>
    </row>
    <row r="30" spans="1:12" ht="15">
      <c r="A30" s="2">
        <v>25</v>
      </c>
      <c r="F30" s="24"/>
      <c r="I30" s="24"/>
      <c r="L30" s="24"/>
    </row>
    <row r="31" spans="1:12" ht="15">
      <c r="A31" s="2">
        <v>26</v>
      </c>
      <c r="F31" s="24"/>
      <c r="I31" s="24"/>
      <c r="L31" s="24"/>
    </row>
    <row r="32" spans="1:12" ht="15">
      <c r="A32" s="2">
        <v>27</v>
      </c>
      <c r="F32" s="24"/>
      <c r="I32" s="24"/>
      <c r="L32" s="24"/>
    </row>
    <row r="33" spans="1:12" ht="15">
      <c r="A33" s="2">
        <v>28</v>
      </c>
      <c r="F33" s="24"/>
      <c r="I33" s="24"/>
      <c r="L33" s="24"/>
    </row>
    <row r="34" spans="1:12" ht="15">
      <c r="A34" s="2">
        <v>29</v>
      </c>
      <c r="F34" s="24"/>
      <c r="I34" s="24"/>
      <c r="L34" s="24"/>
    </row>
    <row r="35" spans="1:12" ht="15">
      <c r="A35" s="2">
        <v>30</v>
      </c>
      <c r="F35" s="24"/>
      <c r="I35" s="24"/>
      <c r="L35" s="24"/>
    </row>
    <row r="36" spans="1:12" ht="15">
      <c r="A36" s="2">
        <v>31</v>
      </c>
      <c r="F36" s="24"/>
      <c r="I36" s="24"/>
      <c r="L36" s="24"/>
    </row>
    <row r="37" spans="1:12" ht="15">
      <c r="A37" s="2">
        <v>32</v>
      </c>
      <c r="F37" s="24"/>
      <c r="I37" s="24"/>
      <c r="L37" s="24"/>
    </row>
    <row r="38" spans="1:12" ht="15">
      <c r="A38" s="2">
        <v>33</v>
      </c>
      <c r="F38" s="24"/>
      <c r="I38" s="24"/>
      <c r="L38" s="24"/>
    </row>
    <row r="39" spans="1:12" ht="15">
      <c r="A39" s="2">
        <v>34</v>
      </c>
      <c r="F39" s="24"/>
      <c r="I39" s="24"/>
      <c r="L39" s="24"/>
    </row>
    <row r="40" spans="1:12" ht="15">
      <c r="A40" s="2">
        <v>35</v>
      </c>
      <c r="F40" s="24"/>
      <c r="I40" s="24"/>
      <c r="L40" s="24"/>
    </row>
    <row r="41" spans="1:12" ht="15">
      <c r="A41" s="2">
        <v>36</v>
      </c>
      <c r="F41" s="24"/>
      <c r="I41" s="24"/>
      <c r="L41" s="24"/>
    </row>
    <row r="42" spans="1:12" ht="15">
      <c r="A42" s="2">
        <v>37</v>
      </c>
      <c r="F42" s="24"/>
      <c r="I42" s="24"/>
      <c r="L42" s="24"/>
    </row>
    <row r="43" spans="1:42" s="15" customFormat="1" ht="15">
      <c r="A43" s="14"/>
      <c r="B43" s="14" t="s">
        <v>757</v>
      </c>
      <c r="C43" s="26"/>
      <c r="D43" s="26"/>
      <c r="E43" s="26"/>
      <c r="F43" s="26">
        <f>SUM(F3:F42)</f>
        <v>0</v>
      </c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">
      <pane ySplit="600" topLeftCell="A4" activePane="bottomLeft" state="split"/>
      <selection pane="topLeft" activeCell="K19" sqref="K19"/>
      <selection pane="bottomLeft" activeCell="F18" sqref="F18"/>
    </sheetView>
  </sheetViews>
  <sheetFormatPr defaultColWidth="9.140625" defaultRowHeight="12.75"/>
  <cols>
    <col min="1" max="1" width="4.7109375" style="2" customWidth="1"/>
    <col min="2" max="2" width="20.00390625" style="4" customWidth="1"/>
    <col min="3" max="3" width="9.7109375" style="2" customWidth="1"/>
    <col min="4" max="13" width="9.140625" style="2" customWidth="1"/>
  </cols>
  <sheetData>
    <row r="1" spans="1:13" ht="37.5" customHeight="1">
      <c r="A1" s="326" t="s">
        <v>875</v>
      </c>
      <c r="B1" s="327"/>
      <c r="C1" s="328"/>
      <c r="D1" s="328"/>
      <c r="E1" s="328"/>
      <c r="F1" s="329"/>
      <c r="G1" s="346"/>
      <c r="H1" s="346"/>
      <c r="I1" s="347"/>
      <c r="J1"/>
      <c r="K1"/>
      <c r="L1"/>
      <c r="M1"/>
    </row>
    <row r="2" spans="1:13" ht="18" customHeight="1">
      <c r="A2" s="2" t="s">
        <v>752</v>
      </c>
      <c r="B2" s="4" t="s">
        <v>599</v>
      </c>
      <c r="C2" s="2" t="s">
        <v>670</v>
      </c>
      <c r="D2" s="2" t="s">
        <v>479</v>
      </c>
      <c r="E2" s="2" t="s">
        <v>480</v>
      </c>
      <c r="F2" s="2" t="s">
        <v>491</v>
      </c>
      <c r="G2" s="2" t="s">
        <v>501</v>
      </c>
      <c r="H2" s="2" t="s">
        <v>508</v>
      </c>
      <c r="I2" s="2" t="s">
        <v>520</v>
      </c>
      <c r="J2" s="2" t="s">
        <v>544</v>
      </c>
      <c r="K2" s="2" t="s">
        <v>545</v>
      </c>
      <c r="L2" s="2" t="s">
        <v>546</v>
      </c>
      <c r="M2" s="2" t="s">
        <v>547</v>
      </c>
    </row>
    <row r="3" ht="49.5" customHeight="1">
      <c r="A3" s="2">
        <v>1</v>
      </c>
    </row>
    <row r="4" ht="60.75" customHeight="1">
      <c r="A4" s="2">
        <v>2</v>
      </c>
    </row>
    <row r="5" ht="15">
      <c r="A5" s="2">
        <v>3</v>
      </c>
    </row>
    <row r="6" ht="61.5" customHeight="1">
      <c r="A6" s="2">
        <v>4</v>
      </c>
    </row>
    <row r="7" ht="63" customHeight="1">
      <c r="A7" s="2">
        <v>5</v>
      </c>
    </row>
    <row r="8" ht="15">
      <c r="A8" s="2">
        <v>6</v>
      </c>
    </row>
    <row r="9" ht="15">
      <c r="A9" s="2">
        <v>7</v>
      </c>
    </row>
    <row r="10" ht="15">
      <c r="A10" s="2">
        <v>8</v>
      </c>
    </row>
    <row r="11" ht="15">
      <c r="A11" s="2">
        <v>9</v>
      </c>
    </row>
    <row r="12" ht="15">
      <c r="A12" s="2">
        <v>10</v>
      </c>
    </row>
    <row r="13" ht="15">
      <c r="A13" s="2">
        <v>11</v>
      </c>
    </row>
    <row r="14" ht="15">
      <c r="A14" s="2">
        <v>12</v>
      </c>
    </row>
    <row r="15" ht="15">
      <c r="A15" s="2">
        <v>13</v>
      </c>
    </row>
    <row r="16" ht="15">
      <c r="A16" s="2">
        <v>14</v>
      </c>
    </row>
    <row r="17" ht="15">
      <c r="A17" s="2">
        <v>15</v>
      </c>
    </row>
    <row r="18" ht="15">
      <c r="A18" s="2">
        <v>16</v>
      </c>
    </row>
    <row r="19" spans="1:11" ht="15">
      <c r="A19" s="2">
        <v>17</v>
      </c>
      <c r="K19" s="76"/>
    </row>
    <row r="20" ht="15">
      <c r="A20" s="2">
        <v>18</v>
      </c>
    </row>
    <row r="21" ht="129.75" customHeight="1">
      <c r="A21" s="2">
        <v>19</v>
      </c>
    </row>
    <row r="22" ht="15">
      <c r="A22" s="2">
        <v>20</v>
      </c>
    </row>
    <row r="23" ht="15">
      <c r="A23" s="2">
        <v>21</v>
      </c>
    </row>
    <row r="24" ht="15">
      <c r="A24" s="2">
        <v>22</v>
      </c>
    </row>
    <row r="25" ht="15">
      <c r="A25" s="2">
        <v>23</v>
      </c>
    </row>
    <row r="26" ht="15">
      <c r="A26" s="2">
        <v>24</v>
      </c>
    </row>
    <row r="27" ht="15">
      <c r="A27" s="2">
        <v>25</v>
      </c>
    </row>
    <row r="28" ht="15">
      <c r="A28" s="2">
        <v>26</v>
      </c>
    </row>
    <row r="29" ht="15">
      <c r="A29" s="2">
        <v>27</v>
      </c>
    </row>
    <row r="30" ht="15">
      <c r="A30" s="2">
        <v>28</v>
      </c>
    </row>
    <row r="31" ht="15">
      <c r="A31" s="2">
        <v>29</v>
      </c>
    </row>
    <row r="32" ht="15">
      <c r="A32" s="2">
        <v>30</v>
      </c>
    </row>
    <row r="33" ht="15">
      <c r="A33" s="2">
        <v>31</v>
      </c>
    </row>
    <row r="34" ht="15">
      <c r="A34" s="2">
        <v>32</v>
      </c>
    </row>
    <row r="35" ht="15">
      <c r="A35" s="2">
        <v>33</v>
      </c>
    </row>
    <row r="36" ht="15">
      <c r="A36" s="2">
        <v>34</v>
      </c>
    </row>
    <row r="37" ht="15">
      <c r="A37" s="2">
        <v>35</v>
      </c>
    </row>
    <row r="38" ht="15">
      <c r="A38" s="2">
        <v>36</v>
      </c>
    </row>
    <row r="39" ht="15">
      <c r="A39" s="2">
        <v>37</v>
      </c>
    </row>
    <row r="40" ht="15">
      <c r="A40" s="2">
        <v>38</v>
      </c>
    </row>
    <row r="41" ht="15">
      <c r="A41" s="2">
        <v>39</v>
      </c>
    </row>
    <row r="42" ht="15">
      <c r="A42" s="2">
        <v>40</v>
      </c>
    </row>
    <row r="43" ht="15">
      <c r="A43" s="2">
        <v>41</v>
      </c>
    </row>
    <row r="44" ht="15">
      <c r="A44" s="2">
        <v>42</v>
      </c>
    </row>
    <row r="45" ht="15">
      <c r="A45" s="2">
        <v>43</v>
      </c>
    </row>
    <row r="46" ht="15">
      <c r="A46" s="2">
        <v>44</v>
      </c>
    </row>
    <row r="47" ht="15">
      <c r="A47" s="2">
        <v>45</v>
      </c>
    </row>
    <row r="48" ht="15">
      <c r="A48" s="2">
        <v>46</v>
      </c>
    </row>
    <row r="49" ht="15">
      <c r="A49" s="2">
        <v>47</v>
      </c>
    </row>
    <row r="50" ht="15">
      <c r="A50" s="2">
        <v>48</v>
      </c>
    </row>
    <row r="51" ht="15">
      <c r="A51" s="2">
        <v>49</v>
      </c>
    </row>
    <row r="52" ht="15">
      <c r="A52" s="2">
        <v>50</v>
      </c>
    </row>
    <row r="53" ht="15">
      <c r="A53" s="2">
        <v>51</v>
      </c>
    </row>
    <row r="54" ht="15">
      <c r="A54" s="2">
        <v>52</v>
      </c>
    </row>
    <row r="55" ht="15">
      <c r="A55" s="2">
        <v>53</v>
      </c>
    </row>
    <row r="56" ht="15">
      <c r="A56" s="2">
        <v>54</v>
      </c>
    </row>
    <row r="57" ht="15">
      <c r="A57" s="2">
        <v>55</v>
      </c>
    </row>
    <row r="58" ht="15">
      <c r="A58" s="2">
        <v>56</v>
      </c>
    </row>
    <row r="59" ht="15">
      <c r="A59" s="2">
        <v>57</v>
      </c>
    </row>
    <row r="60" ht="15">
      <c r="A60" s="2">
        <v>58</v>
      </c>
    </row>
    <row r="61" ht="15">
      <c r="A61" s="2">
        <v>59</v>
      </c>
    </row>
    <row r="62" ht="15">
      <c r="A62" s="2">
        <v>60</v>
      </c>
    </row>
    <row r="63" ht="15">
      <c r="A63" s="2">
        <v>61</v>
      </c>
    </row>
    <row r="64" ht="15">
      <c r="A64" s="2">
        <v>62</v>
      </c>
    </row>
    <row r="65" ht="15">
      <c r="A65" s="2">
        <v>63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ySplit="8070" topLeftCell="A13" activePane="topLeft" state="split"/>
      <selection pane="topLeft" activeCell="H11" sqref="H11"/>
      <selection pane="bottomLeft" activeCell="A13" sqref="A13"/>
    </sheetView>
  </sheetViews>
  <sheetFormatPr defaultColWidth="9.140625" defaultRowHeight="12.75"/>
  <cols>
    <col min="1" max="1" width="5.421875" style="2" customWidth="1"/>
    <col min="2" max="2" width="14.8515625" style="2" customWidth="1"/>
    <col min="3" max="3" width="13.28125" style="2" customWidth="1"/>
    <col min="4" max="4" width="11.7109375" style="23" customWidth="1"/>
    <col min="5" max="5" width="11.7109375" style="24" customWidth="1"/>
    <col min="6" max="6" width="11.7109375" style="23" customWidth="1"/>
    <col min="7" max="10" width="9.140625" style="23" customWidth="1"/>
    <col min="11" max="11" width="9.140625" style="24" customWidth="1"/>
    <col min="12" max="13" width="9.140625" style="23" customWidth="1"/>
    <col min="14" max="14" width="9.140625" style="24" customWidth="1"/>
    <col min="15" max="16" width="9.140625" style="23" customWidth="1"/>
    <col min="17" max="17" width="9.140625" style="24" customWidth="1"/>
    <col min="18" max="18" width="9.140625" style="23" customWidth="1"/>
    <col min="19" max="19" width="9.140625" style="56" customWidth="1"/>
    <col min="20" max="21" width="9.140625" style="2" customWidth="1"/>
    <col min="22" max="22" width="9.140625" style="56" customWidth="1"/>
    <col min="23" max="24" width="9.140625" style="2" customWidth="1"/>
    <col min="25" max="25" width="9.140625" style="56" customWidth="1"/>
    <col min="26" max="27" width="9.140625" style="2" customWidth="1"/>
    <col min="28" max="28" width="9.140625" style="56" customWidth="1"/>
    <col min="29" max="30" width="9.140625" style="2" customWidth="1"/>
    <col min="31" max="31" width="9.140625" style="56" customWidth="1"/>
    <col min="32" max="33" width="9.140625" style="2" customWidth="1"/>
    <col min="34" max="34" width="9.140625" style="56" customWidth="1"/>
    <col min="35" max="36" width="9.140625" style="2" customWidth="1"/>
    <col min="37" max="37" width="9.140625" style="56" customWidth="1"/>
    <col min="38" max="39" width="9.140625" style="2" customWidth="1"/>
  </cols>
  <sheetData>
    <row r="1" spans="1:39" ht="35.25" customHeight="1">
      <c r="A1" s="348" t="s">
        <v>878</v>
      </c>
      <c r="B1" s="349"/>
      <c r="C1" s="349"/>
      <c r="D1" s="349"/>
      <c r="E1" s="349"/>
      <c r="F1" s="349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1"/>
      <c r="T1" s="351"/>
      <c r="U1" s="352"/>
      <c r="V1" s="74"/>
      <c r="W1"/>
      <c r="X1"/>
      <c r="Y1" s="74"/>
      <c r="Z1"/>
      <c r="AA1"/>
      <c r="AB1" s="74"/>
      <c r="AC1"/>
      <c r="AD1"/>
      <c r="AE1" s="74"/>
      <c r="AF1"/>
      <c r="AG1"/>
      <c r="AH1" s="74"/>
      <c r="AI1"/>
      <c r="AJ1"/>
      <c r="AK1" s="74"/>
      <c r="AL1"/>
      <c r="AM1"/>
    </row>
    <row r="2" spans="1:39" ht="61.5" customHeight="1">
      <c r="A2" s="2" t="s">
        <v>752</v>
      </c>
      <c r="B2" s="2" t="s">
        <v>761</v>
      </c>
      <c r="C2" s="2" t="s">
        <v>771</v>
      </c>
      <c r="D2" s="23" t="s">
        <v>671</v>
      </c>
      <c r="E2" s="24" t="s">
        <v>672</v>
      </c>
      <c r="F2" s="23" t="s">
        <v>876</v>
      </c>
      <c r="G2" s="23" t="s">
        <v>481</v>
      </c>
      <c r="H2" s="24" t="s">
        <v>482</v>
      </c>
      <c r="I2" s="23" t="s">
        <v>865</v>
      </c>
      <c r="J2" s="23" t="s">
        <v>483</v>
      </c>
      <c r="K2" s="24" t="s">
        <v>484</v>
      </c>
      <c r="L2" s="23" t="s">
        <v>877</v>
      </c>
      <c r="M2" s="23" t="s">
        <v>488</v>
      </c>
      <c r="N2" s="24" t="s">
        <v>489</v>
      </c>
      <c r="O2" s="23" t="s">
        <v>867</v>
      </c>
      <c r="P2" s="23" t="s">
        <v>498</v>
      </c>
      <c r="Q2" s="24" t="s">
        <v>499</v>
      </c>
      <c r="R2" s="23" t="s">
        <v>868</v>
      </c>
      <c r="S2" s="56" t="s">
        <v>505</v>
      </c>
      <c r="T2" s="2" t="s">
        <v>506</v>
      </c>
      <c r="U2" s="2" t="s">
        <v>869</v>
      </c>
      <c r="V2" s="56" t="s">
        <v>517</v>
      </c>
      <c r="W2" s="2" t="s">
        <v>518</v>
      </c>
      <c r="X2" s="2" t="s">
        <v>870</v>
      </c>
      <c r="Y2" s="56" t="s">
        <v>535</v>
      </c>
      <c r="Z2" s="2" t="s">
        <v>536</v>
      </c>
      <c r="AA2" s="2" t="s">
        <v>871</v>
      </c>
      <c r="AB2" s="56" t="s">
        <v>497</v>
      </c>
      <c r="AC2" s="2" t="s">
        <v>494</v>
      </c>
      <c r="AD2" s="2" t="s">
        <v>872</v>
      </c>
      <c r="AE2" s="56" t="s">
        <v>537</v>
      </c>
      <c r="AF2" s="2" t="s">
        <v>538</v>
      </c>
      <c r="AG2" s="2" t="s">
        <v>873</v>
      </c>
      <c r="AH2" s="56" t="s">
        <v>503</v>
      </c>
      <c r="AI2" s="2" t="s">
        <v>502</v>
      </c>
      <c r="AJ2" s="2" t="s">
        <v>874</v>
      </c>
      <c r="AK2" s="56" t="s">
        <v>829</v>
      </c>
      <c r="AL2" s="2" t="s">
        <v>555</v>
      </c>
      <c r="AM2" s="2" t="s">
        <v>879</v>
      </c>
    </row>
    <row r="3" spans="1:8" ht="41.25" customHeight="1">
      <c r="A3" s="2">
        <v>1</v>
      </c>
      <c r="H3" s="24"/>
    </row>
    <row r="4" spans="1:8" ht="15">
      <c r="A4" s="2">
        <f>A3+1</f>
        <v>2</v>
      </c>
      <c r="H4" s="24"/>
    </row>
    <row r="5" spans="1:8" ht="15">
      <c r="A5" s="2">
        <f>A4+1</f>
        <v>3</v>
      </c>
      <c r="H5" s="24"/>
    </row>
    <row r="6" spans="1:8" ht="15">
      <c r="A6" s="2">
        <f>A5+1</f>
        <v>4</v>
      </c>
      <c r="H6" s="24"/>
    </row>
    <row r="7" spans="1:8" ht="15">
      <c r="A7" s="2">
        <f>A6+1</f>
        <v>5</v>
      </c>
      <c r="H7" s="24"/>
    </row>
    <row r="8" spans="1:8" ht="15">
      <c r="A8" s="2">
        <v>6</v>
      </c>
      <c r="H8" s="24"/>
    </row>
    <row r="9" spans="1:8" ht="15">
      <c r="A9" s="2">
        <v>7</v>
      </c>
      <c r="H9" s="24"/>
    </row>
    <row r="10" spans="2:38" ht="15">
      <c r="B10" s="8" t="s">
        <v>757</v>
      </c>
      <c r="H10" s="24"/>
      <c r="AE10" s="79"/>
      <c r="AF10" s="8"/>
      <c r="AH10" s="79"/>
      <c r="AI10" s="8"/>
      <c r="AK10" s="79"/>
      <c r="AL10" s="8"/>
    </row>
    <row r="11" ht="15">
      <c r="H11" s="24"/>
    </row>
    <row r="12" ht="15">
      <c r="H12" s="24"/>
    </row>
    <row r="13" ht="15">
      <c r="H13" s="24"/>
    </row>
    <row r="14" ht="15">
      <c r="H14" s="24"/>
    </row>
    <row r="15" ht="15">
      <c r="H15" s="24"/>
    </row>
    <row r="16" ht="15">
      <c r="H16" s="24"/>
    </row>
    <row r="17" ht="15">
      <c r="H17" s="24"/>
    </row>
    <row r="18" ht="15">
      <c r="H18" s="24"/>
    </row>
    <row r="19" ht="15">
      <c r="H19" s="24"/>
    </row>
    <row r="20" ht="15">
      <c r="H20" s="24"/>
    </row>
    <row r="21" ht="15">
      <c r="H21" s="24"/>
    </row>
    <row r="22" ht="15">
      <c r="H22" s="24"/>
    </row>
    <row r="23" ht="15">
      <c r="H23" s="24"/>
    </row>
    <row r="24" ht="15">
      <c r="H24" s="24"/>
    </row>
    <row r="25" ht="15">
      <c r="H25" s="24"/>
    </row>
    <row r="26" ht="15">
      <c r="H26" s="24"/>
    </row>
    <row r="27" ht="15">
      <c r="H27" s="24"/>
    </row>
    <row r="33" ht="15">
      <c r="A33" s="2">
        <v>29</v>
      </c>
    </row>
    <row r="34" ht="15">
      <c r="A34" s="2">
        <v>30</v>
      </c>
    </row>
    <row r="35" ht="15">
      <c r="A35" s="2">
        <v>31</v>
      </c>
    </row>
    <row r="36" ht="15">
      <c r="A36" s="2">
        <v>32</v>
      </c>
    </row>
    <row r="37" ht="15">
      <c r="A37" s="2">
        <v>33</v>
      </c>
    </row>
    <row r="38" ht="15">
      <c r="A38" s="2">
        <v>34</v>
      </c>
    </row>
    <row r="39" ht="15">
      <c r="A39" s="2">
        <v>35</v>
      </c>
    </row>
    <row r="40" ht="15">
      <c r="A40" s="2">
        <v>36</v>
      </c>
    </row>
    <row r="41" ht="15">
      <c r="A41" s="2">
        <v>37</v>
      </c>
    </row>
    <row r="42" ht="15">
      <c r="A42" s="2">
        <v>38</v>
      </c>
    </row>
    <row r="43" ht="15">
      <c r="A43" s="2">
        <v>39</v>
      </c>
    </row>
    <row r="44" ht="15">
      <c r="A44" s="2">
        <v>40</v>
      </c>
    </row>
    <row r="45" ht="15">
      <c r="A45" s="2">
        <v>41</v>
      </c>
    </row>
    <row r="46" spans="1:39" s="15" customFormat="1" ht="15">
      <c r="A46" s="14"/>
      <c r="B46" s="14" t="s">
        <v>757</v>
      </c>
      <c r="C46" s="14"/>
      <c r="D46" s="26"/>
      <c r="E46" s="26">
        <f>SUM(E3:E23)</f>
        <v>0</v>
      </c>
      <c r="F46" s="26"/>
      <c r="G46" s="26"/>
      <c r="H46" s="26"/>
      <c r="I46" s="26"/>
      <c r="J46" s="26"/>
      <c r="K46" s="24"/>
      <c r="L46" s="26"/>
      <c r="M46" s="26"/>
      <c r="N46" s="24"/>
      <c r="O46" s="26"/>
      <c r="P46" s="26"/>
      <c r="Q46" s="24"/>
      <c r="R46" s="26"/>
      <c r="S46" s="56"/>
      <c r="T46" s="14"/>
      <c r="U46" s="14"/>
      <c r="V46" s="56"/>
      <c r="W46" s="14"/>
      <c r="X46" s="14"/>
      <c r="Y46" s="56"/>
      <c r="Z46" s="14"/>
      <c r="AA46" s="14"/>
      <c r="AB46" s="56"/>
      <c r="AC46" s="14"/>
      <c r="AD46" s="14"/>
      <c r="AE46" s="56"/>
      <c r="AF46" s="14"/>
      <c r="AG46" s="14"/>
      <c r="AH46" s="56"/>
      <c r="AI46" s="14"/>
      <c r="AJ46" s="14"/>
      <c r="AK46" s="56"/>
      <c r="AL46" s="14"/>
      <c r="AM46" s="14"/>
    </row>
  </sheetData>
  <sheetProtection/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39"/>
  <sheetViews>
    <sheetView zoomScale="70" zoomScaleNormal="70" zoomScalePageLayoutView="0" workbookViewId="0" topLeftCell="A1">
      <pane ySplit="1245" topLeftCell="A52" activePane="bottomLeft" state="split"/>
      <selection pane="topLeft" activeCell="B2" sqref="B1:B16384"/>
      <selection pane="bottomLeft" activeCell="F95" sqref="F95"/>
    </sheetView>
  </sheetViews>
  <sheetFormatPr defaultColWidth="9.140625" defaultRowHeight="12.75"/>
  <cols>
    <col min="1" max="1" width="5.57421875" style="2" customWidth="1"/>
    <col min="2" max="2" width="15.00390625" style="308" customWidth="1"/>
    <col min="3" max="3" width="12.00390625" style="21" customWidth="1"/>
    <col min="4" max="4" width="9.421875" style="21" customWidth="1"/>
    <col min="5" max="5" width="8.28125" style="21" customWidth="1"/>
    <col min="6" max="6" width="15.7109375" style="28" customWidth="1"/>
    <col min="7" max="7" width="10.28125" style="54" customWidth="1"/>
    <col min="8" max="8" width="10.140625" style="153" customWidth="1"/>
    <col min="9" max="9" width="12.57421875" style="37" customWidth="1"/>
    <col min="10" max="10" width="10.140625" style="35" customWidth="1"/>
    <col min="11" max="11" width="10.140625" style="38" customWidth="1"/>
    <col min="12" max="12" width="11.28125" style="35" customWidth="1"/>
    <col min="13" max="13" width="10.28125" style="35" customWidth="1"/>
    <col min="14" max="14" width="10.57421875" style="38" customWidth="1"/>
    <col min="15" max="15" width="11.00390625" style="35" customWidth="1"/>
    <col min="16" max="16" width="11.28125" style="32" customWidth="1"/>
    <col min="17" max="17" width="11.28125" style="39" customWidth="1"/>
    <col min="18" max="18" width="11.28125" style="32" customWidth="1"/>
    <col min="19" max="19" width="11.140625" style="35" customWidth="1"/>
    <col min="20" max="20" width="11.00390625" style="38" customWidth="1"/>
    <col min="21" max="21" width="10.8515625" style="35" customWidth="1"/>
    <col min="22" max="22" width="11.00390625" style="35" customWidth="1"/>
    <col min="23" max="23" width="10.8515625" style="35" customWidth="1"/>
    <col min="24" max="24" width="10.7109375" style="35" customWidth="1"/>
    <col min="25" max="26" width="10.421875" style="35" customWidth="1"/>
    <col min="27" max="27" width="10.28125" style="37" customWidth="1"/>
    <col min="28" max="28" width="10.28125" style="35" customWidth="1"/>
    <col min="29" max="29" width="10.140625" style="35" customWidth="1"/>
    <col min="30" max="30" width="10.421875" style="35" customWidth="1"/>
    <col min="31" max="31" width="10.7109375" style="53" customWidth="1"/>
    <col min="32" max="32" width="10.7109375" style="58" customWidth="1"/>
    <col min="33" max="33" width="10.8515625" style="32" customWidth="1"/>
    <col min="34" max="34" width="10.57421875" style="53" customWidth="1"/>
    <col min="35" max="35" width="10.8515625" style="58" customWidth="1"/>
    <col min="36" max="36" width="14.140625" style="32" customWidth="1"/>
    <col min="37" max="37" width="9.140625" style="53" customWidth="1"/>
    <col min="38" max="38" width="9.8515625" style="58" customWidth="1"/>
    <col min="39" max="39" width="12.28125" style="32" customWidth="1"/>
    <col min="40" max="40" width="12.7109375" style="53" customWidth="1"/>
    <col min="41" max="41" width="10.57421875" style="58" customWidth="1"/>
    <col min="42" max="42" width="12.421875" style="32" customWidth="1"/>
  </cols>
  <sheetData>
    <row r="1" spans="1:40" ht="17.25" customHeight="1">
      <c r="A1" s="353" t="s">
        <v>850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5"/>
      <c r="W1" s="355"/>
      <c r="X1" s="355"/>
      <c r="Y1" s="355"/>
      <c r="Z1" s="355"/>
      <c r="AA1" s="355"/>
      <c r="AB1" s="355"/>
      <c r="AC1" s="355"/>
      <c r="AD1" s="356"/>
      <c r="AE1" s="57"/>
      <c r="AH1" s="57"/>
      <c r="AK1" s="57"/>
      <c r="AN1" s="57"/>
    </row>
    <row r="2" spans="1:42" s="40" customFormat="1" ht="59.25" customHeight="1">
      <c r="A2" s="32" t="s">
        <v>751</v>
      </c>
      <c r="B2" s="287" t="s">
        <v>599</v>
      </c>
      <c r="C2" s="32" t="s">
        <v>598</v>
      </c>
      <c r="D2" s="34" t="s">
        <v>597</v>
      </c>
      <c r="E2" s="34"/>
      <c r="F2" s="35" t="s">
        <v>830</v>
      </c>
      <c r="G2" s="35" t="s">
        <v>750</v>
      </c>
      <c r="H2" s="36" t="s">
        <v>749</v>
      </c>
      <c r="I2" s="37" t="s">
        <v>673</v>
      </c>
      <c r="J2" s="35" t="s">
        <v>817</v>
      </c>
      <c r="K2" s="38" t="s">
        <v>818</v>
      </c>
      <c r="L2" s="35" t="s">
        <v>819</v>
      </c>
      <c r="M2" s="35" t="s">
        <v>826</v>
      </c>
      <c r="N2" s="38" t="s">
        <v>827</v>
      </c>
      <c r="O2" s="35" t="s">
        <v>828</v>
      </c>
      <c r="P2" s="32" t="s">
        <v>488</v>
      </c>
      <c r="Q2" s="39" t="s">
        <v>489</v>
      </c>
      <c r="R2" s="32" t="s">
        <v>490</v>
      </c>
      <c r="S2" s="35" t="s">
        <v>498</v>
      </c>
      <c r="T2" s="38" t="s">
        <v>499</v>
      </c>
      <c r="U2" s="35" t="s">
        <v>500</v>
      </c>
      <c r="V2" s="35" t="s">
        <v>505</v>
      </c>
      <c r="W2" s="38" t="s">
        <v>506</v>
      </c>
      <c r="X2" s="35" t="s">
        <v>507</v>
      </c>
      <c r="Y2" s="35" t="s">
        <v>517</v>
      </c>
      <c r="Z2" s="38" t="s">
        <v>518</v>
      </c>
      <c r="AA2" s="37" t="s">
        <v>519</v>
      </c>
      <c r="AB2" s="35" t="s">
        <v>535</v>
      </c>
      <c r="AC2" s="38" t="s">
        <v>536</v>
      </c>
      <c r="AD2" s="35" t="s">
        <v>534</v>
      </c>
      <c r="AE2" s="35" t="s">
        <v>497</v>
      </c>
      <c r="AF2" s="36" t="s">
        <v>494</v>
      </c>
      <c r="AG2" s="32" t="s">
        <v>880</v>
      </c>
      <c r="AH2" s="35" t="s">
        <v>537</v>
      </c>
      <c r="AI2" s="36" t="s">
        <v>538</v>
      </c>
      <c r="AJ2" s="32" t="s">
        <v>881</v>
      </c>
      <c r="AK2" s="35" t="s">
        <v>503</v>
      </c>
      <c r="AL2" s="36" t="s">
        <v>502</v>
      </c>
      <c r="AM2" s="32" t="s">
        <v>883</v>
      </c>
      <c r="AN2" s="35" t="s">
        <v>829</v>
      </c>
      <c r="AO2" s="38" t="s">
        <v>555</v>
      </c>
      <c r="AP2" s="32" t="s">
        <v>882</v>
      </c>
    </row>
    <row r="3" spans="1:42" s="111" customFormat="1" ht="64.5" customHeight="1">
      <c r="A3" s="96">
        <v>1</v>
      </c>
      <c r="B3" s="288" t="s">
        <v>716</v>
      </c>
      <c r="C3" s="96" t="s">
        <v>917</v>
      </c>
      <c r="D3" s="97" t="s">
        <v>754</v>
      </c>
      <c r="E3" s="97">
        <v>39.2</v>
      </c>
      <c r="F3" s="98">
        <v>2608.75</v>
      </c>
      <c r="G3" s="98">
        <v>992</v>
      </c>
      <c r="H3" s="36">
        <v>2595</v>
      </c>
      <c r="I3" s="99">
        <f aca="true" t="shared" si="0" ref="I3:I17">F3+G3-H3</f>
        <v>1005.75</v>
      </c>
      <c r="J3" s="286">
        <v>992</v>
      </c>
      <c r="K3" s="38">
        <v>950</v>
      </c>
      <c r="L3" s="98">
        <f aca="true" t="shared" si="1" ref="L3:L17">I3+J3-K3</f>
        <v>1047.75</v>
      </c>
      <c r="M3" s="98">
        <v>922</v>
      </c>
      <c r="N3" s="38">
        <f>950+950</f>
        <v>1900</v>
      </c>
      <c r="O3" s="98">
        <f>L3+M3-N3</f>
        <v>69.75</v>
      </c>
      <c r="P3" s="98">
        <v>992</v>
      </c>
      <c r="Q3" s="38">
        <v>1120</v>
      </c>
      <c r="R3" s="141">
        <f>O3+P3-Q3</f>
        <v>-58.25</v>
      </c>
      <c r="S3" s="98"/>
      <c r="T3" s="38"/>
      <c r="U3" s="157">
        <f aca="true" t="shared" si="2" ref="U3:U66">R3+S3-T3</f>
        <v>-58.25</v>
      </c>
      <c r="V3" s="98"/>
      <c r="W3" s="98"/>
      <c r="X3" s="98"/>
      <c r="Y3" s="98"/>
      <c r="Z3" s="98"/>
      <c r="AA3" s="99"/>
      <c r="AB3" s="98"/>
      <c r="AC3" s="98"/>
      <c r="AD3" s="98"/>
      <c r="AE3" s="98"/>
      <c r="AF3" s="100"/>
      <c r="AG3" s="98">
        <f>F3+G3-H3</f>
        <v>1005.75</v>
      </c>
      <c r="AH3" s="98"/>
      <c r="AI3" s="101"/>
      <c r="AJ3" s="98"/>
      <c r="AK3" s="98"/>
      <c r="AL3" s="101"/>
      <c r="AM3" s="98"/>
      <c r="AN3" s="98"/>
      <c r="AO3" s="102"/>
      <c r="AP3" s="98"/>
    </row>
    <row r="4" spans="1:42" s="111" customFormat="1" ht="63.75">
      <c r="A4" s="96">
        <v>2</v>
      </c>
      <c r="B4" s="289" t="s">
        <v>717</v>
      </c>
      <c r="C4" s="96" t="s">
        <v>965</v>
      </c>
      <c r="D4" s="97" t="s">
        <v>600</v>
      </c>
      <c r="E4" s="97">
        <v>31</v>
      </c>
      <c r="F4" s="98">
        <v>-3255</v>
      </c>
      <c r="G4" s="98">
        <v>3255</v>
      </c>
      <c r="H4" s="36">
        <v>3255</v>
      </c>
      <c r="I4" s="99">
        <f t="shared" si="0"/>
        <v>-3255</v>
      </c>
      <c r="J4" s="98">
        <v>3255</v>
      </c>
      <c r="K4" s="38">
        <v>3255</v>
      </c>
      <c r="L4" s="98">
        <f t="shared" si="1"/>
        <v>-3255</v>
      </c>
      <c r="M4" s="98">
        <v>3255</v>
      </c>
      <c r="N4" s="38">
        <v>3911.7</v>
      </c>
      <c r="O4" s="98">
        <f>L4+M4-N4</f>
        <v>-3911.7</v>
      </c>
      <c r="P4" s="98">
        <v>3255</v>
      </c>
      <c r="Q4" s="38">
        <v>3305</v>
      </c>
      <c r="R4" s="141">
        <f aca="true" t="shared" si="3" ref="R4:R67">O4+P4-Q4</f>
        <v>-3961.7</v>
      </c>
      <c r="S4" s="98"/>
      <c r="T4" s="38"/>
      <c r="U4" s="157">
        <f t="shared" si="2"/>
        <v>-3961.7</v>
      </c>
      <c r="V4" s="98"/>
      <c r="W4" s="98"/>
      <c r="X4" s="98"/>
      <c r="Y4" s="98"/>
      <c r="Z4" s="98"/>
      <c r="AA4" s="99"/>
      <c r="AB4" s="98"/>
      <c r="AC4" s="98"/>
      <c r="AD4" s="98"/>
      <c r="AE4" s="98"/>
      <c r="AF4" s="99"/>
      <c r="AG4" s="98">
        <f aca="true" t="shared" si="4" ref="AG4:AG13">F4+G4-H4</f>
        <v>-3255</v>
      </c>
      <c r="AH4" s="98"/>
      <c r="AI4" s="114"/>
      <c r="AJ4" s="98"/>
      <c r="AK4" s="98"/>
      <c r="AL4" s="114"/>
      <c r="AM4" s="98"/>
      <c r="AN4" s="98"/>
      <c r="AO4" s="115"/>
      <c r="AP4" s="98"/>
    </row>
    <row r="5" spans="1:42" s="111" customFormat="1" ht="63.75">
      <c r="A5" s="96">
        <v>3</v>
      </c>
      <c r="B5" s="290" t="s">
        <v>718</v>
      </c>
      <c r="C5" s="96" t="s">
        <v>918</v>
      </c>
      <c r="D5" s="97" t="s">
        <v>785</v>
      </c>
      <c r="E5" s="97">
        <v>125.4</v>
      </c>
      <c r="F5" s="98">
        <v>-190</v>
      </c>
      <c r="G5" s="98">
        <v>5705.7</v>
      </c>
      <c r="H5" s="36">
        <v>4755</v>
      </c>
      <c r="I5" s="99">
        <f t="shared" si="0"/>
        <v>760.6999999999998</v>
      </c>
      <c r="J5" s="98">
        <v>5705.7</v>
      </c>
      <c r="K5" s="38">
        <v>4750</v>
      </c>
      <c r="L5" s="98">
        <f t="shared" si="1"/>
        <v>1716.3999999999996</v>
      </c>
      <c r="M5" s="98">
        <v>5705.7</v>
      </c>
      <c r="N5" s="38">
        <v>4755</v>
      </c>
      <c r="O5" s="98">
        <f aca="true" t="shared" si="5" ref="O5:O68">L5+M5-N5</f>
        <v>2667.0999999999995</v>
      </c>
      <c r="P5" s="98">
        <v>5705.7</v>
      </c>
      <c r="Q5" s="38">
        <v>4850.1</v>
      </c>
      <c r="R5" s="141">
        <f t="shared" si="3"/>
        <v>3522.699999999999</v>
      </c>
      <c r="S5" s="98"/>
      <c r="T5" s="38"/>
      <c r="U5" s="157">
        <f t="shared" si="2"/>
        <v>3522.699999999999</v>
      </c>
      <c r="V5" s="98"/>
      <c r="W5" s="98"/>
      <c r="X5" s="98"/>
      <c r="Y5" s="98"/>
      <c r="Z5" s="98"/>
      <c r="AA5" s="99"/>
      <c r="AB5" s="98"/>
      <c r="AC5" s="98"/>
      <c r="AD5" s="98"/>
      <c r="AE5" s="98"/>
      <c r="AF5" s="100"/>
      <c r="AG5" s="98">
        <f t="shared" si="4"/>
        <v>760.6999999999998</v>
      </c>
      <c r="AH5" s="98"/>
      <c r="AI5" s="101"/>
      <c r="AJ5" s="98"/>
      <c r="AK5" s="98"/>
      <c r="AL5" s="101"/>
      <c r="AM5" s="98"/>
      <c r="AN5" s="98"/>
      <c r="AO5" s="102"/>
      <c r="AP5" s="98"/>
    </row>
    <row r="6" spans="1:42" s="111" customFormat="1" ht="63.75">
      <c r="A6" s="96">
        <v>4</v>
      </c>
      <c r="B6" s="289" t="s">
        <v>659</v>
      </c>
      <c r="C6" s="96" t="s">
        <v>919</v>
      </c>
      <c r="D6" s="97" t="s">
        <v>660</v>
      </c>
      <c r="E6" s="97">
        <v>9.3</v>
      </c>
      <c r="F6" s="98">
        <v>0</v>
      </c>
      <c r="G6" s="98">
        <v>488.25</v>
      </c>
      <c r="H6" s="36">
        <v>407</v>
      </c>
      <c r="I6" s="99">
        <f t="shared" si="0"/>
        <v>81.25</v>
      </c>
      <c r="J6" s="98">
        <v>488.25</v>
      </c>
      <c r="K6" s="38">
        <v>407</v>
      </c>
      <c r="L6" s="98">
        <f t="shared" si="1"/>
        <v>162.5</v>
      </c>
      <c r="M6" s="98">
        <v>488.25</v>
      </c>
      <c r="N6" s="38">
        <v>407</v>
      </c>
      <c r="O6" s="98">
        <f t="shared" si="5"/>
        <v>243.75</v>
      </c>
      <c r="P6" s="98">
        <v>488.25</v>
      </c>
      <c r="Q6" s="38">
        <v>243.75</v>
      </c>
      <c r="R6" s="141">
        <f t="shared" si="3"/>
        <v>488.25</v>
      </c>
      <c r="S6" s="98"/>
      <c r="T6" s="38">
        <v>488.25</v>
      </c>
      <c r="U6" s="157">
        <f t="shared" si="2"/>
        <v>0</v>
      </c>
      <c r="V6" s="98"/>
      <c r="W6" s="98"/>
      <c r="X6" s="98"/>
      <c r="Y6" s="98"/>
      <c r="Z6" s="98"/>
      <c r="AA6" s="99"/>
      <c r="AB6" s="98"/>
      <c r="AC6" s="98"/>
      <c r="AD6" s="98"/>
      <c r="AE6" s="98"/>
      <c r="AF6" s="100"/>
      <c r="AG6" s="98">
        <f>F6+G6-H6</f>
        <v>81.25</v>
      </c>
      <c r="AH6" s="98"/>
      <c r="AI6" s="101"/>
      <c r="AJ6" s="98"/>
      <c r="AK6" s="98"/>
      <c r="AL6" s="101"/>
      <c r="AM6" s="98"/>
      <c r="AN6" s="98"/>
      <c r="AO6" s="102"/>
      <c r="AP6" s="98"/>
    </row>
    <row r="7" spans="1:42" s="111" customFormat="1" ht="51">
      <c r="A7" s="96">
        <v>5</v>
      </c>
      <c r="B7" s="289" t="s">
        <v>659</v>
      </c>
      <c r="C7" s="96" t="s">
        <v>834</v>
      </c>
      <c r="D7" s="97" t="s">
        <v>835</v>
      </c>
      <c r="E7" s="97">
        <v>31.1</v>
      </c>
      <c r="F7" s="98">
        <v>-1359.83</v>
      </c>
      <c r="G7" s="98">
        <v>1360.63</v>
      </c>
      <c r="H7" s="36">
        <v>1360.63</v>
      </c>
      <c r="I7" s="99">
        <f t="shared" si="0"/>
        <v>-1359.83</v>
      </c>
      <c r="J7" s="98">
        <v>1360.63</v>
      </c>
      <c r="K7" s="38">
        <v>1360</v>
      </c>
      <c r="L7" s="98">
        <f t="shared" si="1"/>
        <v>-1359.1999999999998</v>
      </c>
      <c r="M7" s="98">
        <v>1360.63</v>
      </c>
      <c r="N7" s="38">
        <v>1360.63</v>
      </c>
      <c r="O7" s="98">
        <f t="shared" si="5"/>
        <v>-1359.1999999999998</v>
      </c>
      <c r="P7" s="98">
        <v>1360.63</v>
      </c>
      <c r="Q7" s="38">
        <v>1360.63</v>
      </c>
      <c r="R7" s="141">
        <f t="shared" si="3"/>
        <v>-1359.1999999999998</v>
      </c>
      <c r="S7" s="98"/>
      <c r="T7" s="38"/>
      <c r="U7" s="157">
        <f t="shared" si="2"/>
        <v>-1359.1999999999998</v>
      </c>
      <c r="V7" s="98"/>
      <c r="W7" s="98"/>
      <c r="X7" s="98"/>
      <c r="Y7" s="98"/>
      <c r="Z7" s="98"/>
      <c r="AA7" s="99"/>
      <c r="AB7" s="98"/>
      <c r="AC7" s="98"/>
      <c r="AD7" s="98"/>
      <c r="AE7" s="98"/>
      <c r="AF7" s="100"/>
      <c r="AG7" s="98">
        <f t="shared" si="4"/>
        <v>-1359.83</v>
      </c>
      <c r="AH7" s="98"/>
      <c r="AI7" s="101"/>
      <c r="AJ7" s="98"/>
      <c r="AK7" s="98"/>
      <c r="AL7" s="101"/>
      <c r="AM7" s="98"/>
      <c r="AN7" s="98"/>
      <c r="AO7" s="102"/>
      <c r="AP7" s="98"/>
    </row>
    <row r="8" spans="1:42" s="111" customFormat="1" ht="76.5">
      <c r="A8" s="96">
        <v>6</v>
      </c>
      <c r="B8" s="289" t="s">
        <v>719</v>
      </c>
      <c r="C8" s="96" t="s">
        <v>920</v>
      </c>
      <c r="D8" s="97" t="s">
        <v>601</v>
      </c>
      <c r="E8" s="97">
        <v>14.9</v>
      </c>
      <c r="F8" s="98">
        <v>1314</v>
      </c>
      <c r="G8" s="98">
        <v>782.25</v>
      </c>
      <c r="H8" s="36">
        <v>0</v>
      </c>
      <c r="I8" s="99">
        <f t="shared" si="0"/>
        <v>2096.25</v>
      </c>
      <c r="J8" s="98">
        <v>782.25</v>
      </c>
      <c r="K8" s="38">
        <v>0</v>
      </c>
      <c r="L8" s="98">
        <f t="shared" si="1"/>
        <v>2878.5</v>
      </c>
      <c r="M8" s="98">
        <v>782.25</v>
      </c>
      <c r="N8" s="38">
        <v>1304</v>
      </c>
      <c r="O8" s="98">
        <f t="shared" si="5"/>
        <v>2356.75</v>
      </c>
      <c r="P8" s="98">
        <v>782.25</v>
      </c>
      <c r="Q8" s="38"/>
      <c r="R8" s="141">
        <f t="shared" si="3"/>
        <v>3139</v>
      </c>
      <c r="S8" s="98"/>
      <c r="T8" s="38"/>
      <c r="U8" s="157">
        <f t="shared" si="2"/>
        <v>3139</v>
      </c>
      <c r="V8" s="98"/>
      <c r="W8" s="98"/>
      <c r="X8" s="98"/>
      <c r="Y8" s="98"/>
      <c r="Z8" s="98"/>
      <c r="AA8" s="99"/>
      <c r="AB8" s="98"/>
      <c r="AC8" s="98"/>
      <c r="AD8" s="98"/>
      <c r="AE8" s="98"/>
      <c r="AF8" s="100"/>
      <c r="AG8" s="98">
        <f t="shared" si="4"/>
        <v>2096.25</v>
      </c>
      <c r="AH8" s="98"/>
      <c r="AI8" s="101"/>
      <c r="AJ8" s="98"/>
      <c r="AK8" s="98"/>
      <c r="AL8" s="101"/>
      <c r="AM8" s="98"/>
      <c r="AN8" s="98"/>
      <c r="AO8" s="102"/>
      <c r="AP8" s="98"/>
    </row>
    <row r="9" spans="1:42" s="120" customFormat="1" ht="38.25">
      <c r="A9" s="96">
        <v>7</v>
      </c>
      <c r="B9" s="291" t="s">
        <v>720</v>
      </c>
      <c r="C9" s="117" t="s">
        <v>521</v>
      </c>
      <c r="D9" s="118" t="s">
        <v>602</v>
      </c>
      <c r="E9" s="118"/>
      <c r="F9" s="98"/>
      <c r="G9" s="98">
        <v>0</v>
      </c>
      <c r="H9" s="36"/>
      <c r="I9" s="99">
        <f t="shared" si="0"/>
        <v>0</v>
      </c>
      <c r="J9" s="98"/>
      <c r="K9" s="38"/>
      <c r="L9" s="98">
        <f t="shared" si="1"/>
        <v>0</v>
      </c>
      <c r="M9" s="98"/>
      <c r="N9" s="38"/>
      <c r="O9" s="98">
        <f t="shared" si="5"/>
        <v>0</v>
      </c>
      <c r="P9" s="98"/>
      <c r="Q9" s="38"/>
      <c r="R9" s="141">
        <f t="shared" si="3"/>
        <v>0</v>
      </c>
      <c r="S9" s="98"/>
      <c r="T9" s="38"/>
      <c r="U9" s="157">
        <f t="shared" si="2"/>
        <v>0</v>
      </c>
      <c r="V9" s="98"/>
      <c r="W9" s="98"/>
      <c r="X9" s="98"/>
      <c r="Y9" s="98"/>
      <c r="Z9" s="98"/>
      <c r="AA9" s="99"/>
      <c r="AB9" s="119"/>
      <c r="AC9" s="119"/>
      <c r="AD9" s="98"/>
      <c r="AE9" s="119"/>
      <c r="AF9" s="132"/>
      <c r="AG9" s="98">
        <f t="shared" si="4"/>
        <v>0</v>
      </c>
      <c r="AH9" s="119"/>
      <c r="AI9" s="133"/>
      <c r="AJ9" s="98"/>
      <c r="AK9" s="119"/>
      <c r="AL9" s="133"/>
      <c r="AM9" s="98"/>
      <c r="AN9" s="119"/>
      <c r="AO9" s="134"/>
      <c r="AP9" s="98"/>
    </row>
    <row r="10" spans="1:42" s="120" customFormat="1" ht="63.75">
      <c r="A10" s="96">
        <v>8</v>
      </c>
      <c r="B10" s="290" t="s">
        <v>760</v>
      </c>
      <c r="C10" s="96" t="s">
        <v>522</v>
      </c>
      <c r="D10" s="97" t="s">
        <v>603</v>
      </c>
      <c r="E10" s="97"/>
      <c r="F10" s="98">
        <v>146832.9</v>
      </c>
      <c r="G10" s="98">
        <v>0</v>
      </c>
      <c r="H10" s="36">
        <v>146832.9</v>
      </c>
      <c r="I10" s="99">
        <f t="shared" si="0"/>
        <v>0</v>
      </c>
      <c r="J10" s="98">
        <v>0</v>
      </c>
      <c r="K10" s="38">
        <v>0</v>
      </c>
      <c r="L10" s="98">
        <f t="shared" si="1"/>
        <v>0</v>
      </c>
      <c r="M10" s="98"/>
      <c r="N10" s="38"/>
      <c r="O10" s="98">
        <f t="shared" si="5"/>
        <v>0</v>
      </c>
      <c r="P10" s="98"/>
      <c r="Q10" s="38"/>
      <c r="R10" s="141">
        <f t="shared" si="3"/>
        <v>0</v>
      </c>
      <c r="S10" s="98"/>
      <c r="T10" s="38"/>
      <c r="U10" s="157">
        <f t="shared" si="2"/>
        <v>0</v>
      </c>
      <c r="V10" s="98"/>
      <c r="W10" s="98"/>
      <c r="X10" s="98"/>
      <c r="Y10" s="98"/>
      <c r="Z10" s="98"/>
      <c r="AA10" s="99"/>
      <c r="AB10" s="119"/>
      <c r="AC10" s="119"/>
      <c r="AD10" s="98"/>
      <c r="AE10" s="119"/>
      <c r="AF10" s="132"/>
      <c r="AG10" s="98">
        <f t="shared" si="4"/>
        <v>0</v>
      </c>
      <c r="AH10" s="119"/>
      <c r="AI10" s="133"/>
      <c r="AJ10" s="98"/>
      <c r="AK10" s="119"/>
      <c r="AL10" s="133"/>
      <c r="AM10" s="98"/>
      <c r="AN10" s="119"/>
      <c r="AO10" s="134"/>
      <c r="AP10" s="98"/>
    </row>
    <row r="11" spans="1:42" s="120" customFormat="1" ht="63.75">
      <c r="A11" s="96">
        <v>9</v>
      </c>
      <c r="B11" s="290" t="s">
        <v>759</v>
      </c>
      <c r="C11" s="96" t="s">
        <v>604</v>
      </c>
      <c r="D11" s="97" t="s">
        <v>605</v>
      </c>
      <c r="E11" s="97"/>
      <c r="F11" s="98">
        <v>269750.29</v>
      </c>
      <c r="G11" s="98">
        <v>0</v>
      </c>
      <c r="H11" s="36">
        <v>26757.19</v>
      </c>
      <c r="I11" s="99">
        <f t="shared" si="0"/>
        <v>242993.09999999998</v>
      </c>
      <c r="J11" s="98">
        <v>0</v>
      </c>
      <c r="K11" s="38">
        <v>26757.19</v>
      </c>
      <c r="L11" s="98">
        <f t="shared" si="1"/>
        <v>216235.90999999997</v>
      </c>
      <c r="M11" s="98">
        <v>0</v>
      </c>
      <c r="N11" s="38">
        <v>26757.19</v>
      </c>
      <c r="O11" s="98">
        <f t="shared" si="5"/>
        <v>189478.71999999997</v>
      </c>
      <c r="P11" s="98"/>
      <c r="Q11" s="38"/>
      <c r="R11" s="141">
        <f t="shared" si="3"/>
        <v>189478.71999999997</v>
      </c>
      <c r="S11" s="98"/>
      <c r="T11" s="38"/>
      <c r="U11" s="157">
        <f t="shared" si="2"/>
        <v>189478.71999999997</v>
      </c>
      <c r="V11" s="98"/>
      <c r="W11" s="98"/>
      <c r="X11" s="98"/>
      <c r="Y11" s="98"/>
      <c r="Z11" s="98"/>
      <c r="AA11" s="99"/>
      <c r="AB11" s="98"/>
      <c r="AC11" s="98"/>
      <c r="AD11" s="98"/>
      <c r="AE11" s="98"/>
      <c r="AF11" s="100"/>
      <c r="AG11" s="98">
        <f t="shared" si="4"/>
        <v>242993.09999999998</v>
      </c>
      <c r="AH11" s="98"/>
      <c r="AI11" s="101"/>
      <c r="AJ11" s="98"/>
      <c r="AK11" s="98"/>
      <c r="AL11" s="101"/>
      <c r="AM11" s="98"/>
      <c r="AN11" s="98"/>
      <c r="AO11" s="102"/>
      <c r="AP11" s="98"/>
    </row>
    <row r="12" spans="1:42" s="120" customFormat="1" ht="38.25">
      <c r="A12" s="96">
        <v>10</v>
      </c>
      <c r="B12" s="291" t="s">
        <v>720</v>
      </c>
      <c r="C12" s="117" t="s">
        <v>581</v>
      </c>
      <c r="D12" s="118" t="s">
        <v>582</v>
      </c>
      <c r="E12" s="118"/>
      <c r="F12" s="98">
        <v>100000</v>
      </c>
      <c r="G12" s="98">
        <v>0</v>
      </c>
      <c r="H12" s="36">
        <v>0</v>
      </c>
      <c r="I12" s="99">
        <f t="shared" si="0"/>
        <v>100000</v>
      </c>
      <c r="J12" s="98">
        <v>0</v>
      </c>
      <c r="K12" s="38">
        <v>0</v>
      </c>
      <c r="L12" s="98">
        <f t="shared" si="1"/>
        <v>100000</v>
      </c>
      <c r="M12" s="98"/>
      <c r="N12" s="38"/>
      <c r="O12" s="98">
        <f t="shared" si="5"/>
        <v>100000</v>
      </c>
      <c r="P12" s="98"/>
      <c r="Q12" s="38"/>
      <c r="R12" s="141">
        <f t="shared" si="3"/>
        <v>100000</v>
      </c>
      <c r="S12" s="98"/>
      <c r="T12" s="38"/>
      <c r="U12" s="157">
        <f t="shared" si="2"/>
        <v>100000</v>
      </c>
      <c r="V12" s="98"/>
      <c r="W12" s="98"/>
      <c r="X12" s="98"/>
      <c r="Y12" s="98"/>
      <c r="Z12" s="98"/>
      <c r="AA12" s="99"/>
      <c r="AB12" s="119"/>
      <c r="AC12" s="119"/>
      <c r="AD12" s="98"/>
      <c r="AE12" s="119"/>
      <c r="AF12" s="132"/>
      <c r="AG12" s="98">
        <f t="shared" si="4"/>
        <v>100000</v>
      </c>
      <c r="AH12" s="119"/>
      <c r="AI12" s="133"/>
      <c r="AJ12" s="98"/>
      <c r="AK12" s="119"/>
      <c r="AL12" s="133"/>
      <c r="AM12" s="98"/>
      <c r="AN12" s="119"/>
      <c r="AO12" s="134"/>
      <c r="AP12" s="98"/>
    </row>
    <row r="13" spans="1:42" s="120" customFormat="1" ht="38.25">
      <c r="A13" s="96">
        <v>11</v>
      </c>
      <c r="B13" s="291" t="s">
        <v>720</v>
      </c>
      <c r="C13" s="117" t="s">
        <v>664</v>
      </c>
      <c r="D13" s="118" t="s">
        <v>665</v>
      </c>
      <c r="E13" s="118"/>
      <c r="F13" s="98">
        <v>7500</v>
      </c>
      <c r="G13" s="98">
        <v>7500</v>
      </c>
      <c r="H13" s="36">
        <v>7500</v>
      </c>
      <c r="I13" s="99">
        <f t="shared" si="0"/>
        <v>7500</v>
      </c>
      <c r="J13" s="98">
        <v>7500</v>
      </c>
      <c r="K13" s="38">
        <v>7500</v>
      </c>
      <c r="L13" s="98">
        <f t="shared" si="1"/>
        <v>7500</v>
      </c>
      <c r="M13" s="98">
        <v>7500</v>
      </c>
      <c r="N13" s="38">
        <v>7500</v>
      </c>
      <c r="O13" s="98">
        <f t="shared" si="5"/>
        <v>7500</v>
      </c>
      <c r="P13" s="98">
        <v>7500</v>
      </c>
      <c r="Q13" s="38">
        <v>15000</v>
      </c>
      <c r="R13" s="141">
        <f>O13+P13-Q13</f>
        <v>0</v>
      </c>
      <c r="S13" s="98"/>
      <c r="T13" s="38"/>
      <c r="U13" s="157">
        <f t="shared" si="2"/>
        <v>0</v>
      </c>
      <c r="V13" s="98"/>
      <c r="W13" s="98"/>
      <c r="X13" s="98"/>
      <c r="Y13" s="98"/>
      <c r="Z13" s="98"/>
      <c r="AA13" s="99"/>
      <c r="AB13" s="119"/>
      <c r="AC13" s="98"/>
      <c r="AD13" s="98"/>
      <c r="AE13" s="119"/>
      <c r="AF13" s="101"/>
      <c r="AG13" s="98">
        <f t="shared" si="4"/>
        <v>7500</v>
      </c>
      <c r="AH13" s="119"/>
      <c r="AI13" s="101"/>
      <c r="AJ13" s="98"/>
      <c r="AK13" s="119"/>
      <c r="AL13" s="101"/>
      <c r="AM13" s="98"/>
      <c r="AN13" s="119"/>
      <c r="AO13" s="102"/>
      <c r="AP13" s="98"/>
    </row>
    <row r="14" spans="1:42" s="120" customFormat="1" ht="38.25">
      <c r="A14" s="96">
        <v>12</v>
      </c>
      <c r="B14" s="291" t="s">
        <v>720</v>
      </c>
      <c r="C14" s="117" t="s">
        <v>822</v>
      </c>
      <c r="D14" s="118" t="s">
        <v>820</v>
      </c>
      <c r="E14" s="118"/>
      <c r="F14" s="98">
        <v>9323</v>
      </c>
      <c r="G14" s="98">
        <v>9323</v>
      </c>
      <c r="H14" s="36">
        <v>9323</v>
      </c>
      <c r="I14" s="99">
        <f t="shared" si="0"/>
        <v>9323</v>
      </c>
      <c r="J14" s="98">
        <v>9323</v>
      </c>
      <c r="K14" s="38">
        <v>9323</v>
      </c>
      <c r="L14" s="98">
        <f t="shared" si="1"/>
        <v>9323</v>
      </c>
      <c r="M14" s="98">
        <v>9323</v>
      </c>
      <c r="N14" s="38">
        <v>9323</v>
      </c>
      <c r="O14" s="98">
        <f t="shared" si="5"/>
        <v>9323</v>
      </c>
      <c r="P14" s="98">
        <v>9323</v>
      </c>
      <c r="Q14" s="38">
        <v>18646</v>
      </c>
      <c r="R14" s="141">
        <f t="shared" si="3"/>
        <v>0</v>
      </c>
      <c r="S14" s="98"/>
      <c r="T14" s="38"/>
      <c r="U14" s="157">
        <f t="shared" si="2"/>
        <v>0</v>
      </c>
      <c r="V14" s="98"/>
      <c r="W14" s="98"/>
      <c r="X14" s="98"/>
      <c r="Y14" s="98"/>
      <c r="Z14" s="98"/>
      <c r="AA14" s="99"/>
      <c r="AB14" s="119"/>
      <c r="AC14" s="98"/>
      <c r="AD14" s="98"/>
      <c r="AE14" s="119"/>
      <c r="AF14" s="98"/>
      <c r="AG14" s="98">
        <f aca="true" t="shared" si="6" ref="AG14:AG19">F14+G14-H14</f>
        <v>9323</v>
      </c>
      <c r="AH14" s="119"/>
      <c r="AI14" s="101"/>
      <c r="AJ14" s="98"/>
      <c r="AK14" s="119"/>
      <c r="AL14" s="101"/>
      <c r="AM14" s="98"/>
      <c r="AN14" s="119"/>
      <c r="AO14" s="102"/>
      <c r="AP14" s="98"/>
    </row>
    <row r="15" spans="1:42" s="120" customFormat="1" ht="38.25">
      <c r="A15" s="96">
        <v>13</v>
      </c>
      <c r="B15" s="291" t="s">
        <v>720</v>
      </c>
      <c r="C15" s="117" t="s">
        <v>656</v>
      </c>
      <c r="D15" s="118" t="s">
        <v>603</v>
      </c>
      <c r="E15" s="118"/>
      <c r="F15" s="98">
        <v>2976</v>
      </c>
      <c r="G15" s="98">
        <v>2976</v>
      </c>
      <c r="H15" s="36">
        <v>2976</v>
      </c>
      <c r="I15" s="99">
        <f t="shared" si="0"/>
        <v>2976</v>
      </c>
      <c r="J15" s="98">
        <v>2976</v>
      </c>
      <c r="K15" s="38">
        <v>2976</v>
      </c>
      <c r="L15" s="98">
        <f t="shared" si="1"/>
        <v>2976</v>
      </c>
      <c r="M15" s="98">
        <v>2976</v>
      </c>
      <c r="N15" s="38">
        <v>2976</v>
      </c>
      <c r="O15" s="98">
        <f t="shared" si="5"/>
        <v>2976</v>
      </c>
      <c r="P15" s="98">
        <v>2976</v>
      </c>
      <c r="Q15" s="38">
        <v>5952</v>
      </c>
      <c r="R15" s="141">
        <f t="shared" si="3"/>
        <v>0</v>
      </c>
      <c r="S15" s="98"/>
      <c r="T15" s="38"/>
      <c r="U15" s="157">
        <f t="shared" si="2"/>
        <v>0</v>
      </c>
      <c r="V15" s="98"/>
      <c r="W15" s="98"/>
      <c r="X15" s="98"/>
      <c r="Y15" s="98"/>
      <c r="Z15" s="98"/>
      <c r="AA15" s="99"/>
      <c r="AB15" s="119"/>
      <c r="AC15" s="98"/>
      <c r="AD15" s="98"/>
      <c r="AE15" s="119"/>
      <c r="AF15" s="101"/>
      <c r="AG15" s="98">
        <f t="shared" si="6"/>
        <v>2976</v>
      </c>
      <c r="AH15" s="119"/>
      <c r="AI15" s="101"/>
      <c r="AJ15" s="98"/>
      <c r="AK15" s="119"/>
      <c r="AL15" s="101"/>
      <c r="AM15" s="98"/>
      <c r="AN15" s="119"/>
      <c r="AO15" s="102"/>
      <c r="AP15" s="98"/>
    </row>
    <row r="16" spans="1:42" s="120" customFormat="1" ht="37.5" customHeight="1">
      <c r="A16" s="96">
        <v>14</v>
      </c>
      <c r="B16" s="291" t="s">
        <v>720</v>
      </c>
      <c r="C16" s="117" t="s">
        <v>657</v>
      </c>
      <c r="D16" s="118" t="s">
        <v>602</v>
      </c>
      <c r="E16" s="118"/>
      <c r="F16" s="98">
        <v>1735</v>
      </c>
      <c r="G16" s="98">
        <v>1735</v>
      </c>
      <c r="H16" s="36">
        <v>1735</v>
      </c>
      <c r="I16" s="99">
        <f t="shared" si="0"/>
        <v>1735</v>
      </c>
      <c r="J16" s="98">
        <v>1735</v>
      </c>
      <c r="K16" s="38">
        <v>1735</v>
      </c>
      <c r="L16" s="98">
        <f t="shared" si="1"/>
        <v>1735</v>
      </c>
      <c r="M16" s="98">
        <v>1735</v>
      </c>
      <c r="N16" s="38">
        <v>1735</v>
      </c>
      <c r="O16" s="98">
        <f t="shared" si="5"/>
        <v>1735</v>
      </c>
      <c r="P16" s="98">
        <v>1735</v>
      </c>
      <c r="Q16" s="38">
        <v>3470</v>
      </c>
      <c r="R16" s="141">
        <f t="shared" si="3"/>
        <v>0</v>
      </c>
      <c r="S16" s="98"/>
      <c r="T16" s="38"/>
      <c r="U16" s="157">
        <f t="shared" si="2"/>
        <v>0</v>
      </c>
      <c r="V16" s="98"/>
      <c r="W16" s="98"/>
      <c r="X16" s="98"/>
      <c r="Y16" s="98"/>
      <c r="Z16" s="98"/>
      <c r="AA16" s="99"/>
      <c r="AB16" s="119"/>
      <c r="AC16" s="98"/>
      <c r="AD16" s="98"/>
      <c r="AE16" s="119"/>
      <c r="AF16" s="101"/>
      <c r="AG16" s="98">
        <f t="shared" si="6"/>
        <v>1735</v>
      </c>
      <c r="AH16" s="119"/>
      <c r="AI16" s="101"/>
      <c r="AJ16" s="98"/>
      <c r="AK16" s="119"/>
      <c r="AL16" s="101"/>
      <c r="AM16" s="98"/>
      <c r="AN16" s="119"/>
      <c r="AO16" s="102"/>
      <c r="AP16" s="98"/>
    </row>
    <row r="17" spans="1:42" s="120" customFormat="1" ht="38.25">
      <c r="A17" s="96">
        <v>15</v>
      </c>
      <c r="B17" s="291" t="s">
        <v>720</v>
      </c>
      <c r="C17" s="117" t="s">
        <v>821</v>
      </c>
      <c r="D17" s="118" t="s">
        <v>658</v>
      </c>
      <c r="E17" s="118"/>
      <c r="F17" s="98">
        <v>9323</v>
      </c>
      <c r="G17" s="98">
        <v>9323</v>
      </c>
      <c r="H17" s="36">
        <v>9323</v>
      </c>
      <c r="I17" s="99">
        <f t="shared" si="0"/>
        <v>9323</v>
      </c>
      <c r="J17" s="98">
        <v>9323</v>
      </c>
      <c r="K17" s="38">
        <v>9323</v>
      </c>
      <c r="L17" s="98">
        <f t="shared" si="1"/>
        <v>9323</v>
      </c>
      <c r="M17" s="98">
        <v>9323</v>
      </c>
      <c r="N17" s="38">
        <v>9323</v>
      </c>
      <c r="O17" s="98">
        <f t="shared" si="5"/>
        <v>9323</v>
      </c>
      <c r="P17" s="98">
        <v>9323</v>
      </c>
      <c r="Q17" s="38">
        <v>18646</v>
      </c>
      <c r="R17" s="141">
        <f t="shared" si="3"/>
        <v>0</v>
      </c>
      <c r="S17" s="98"/>
      <c r="T17" s="38"/>
      <c r="U17" s="157">
        <f t="shared" si="2"/>
        <v>0</v>
      </c>
      <c r="V17" s="98"/>
      <c r="W17" s="98"/>
      <c r="X17" s="98"/>
      <c r="Y17" s="98"/>
      <c r="Z17" s="98"/>
      <c r="AA17" s="99"/>
      <c r="AB17" s="119"/>
      <c r="AC17" s="98"/>
      <c r="AD17" s="98"/>
      <c r="AE17" s="119"/>
      <c r="AF17" s="98"/>
      <c r="AG17" s="98">
        <f t="shared" si="6"/>
        <v>9323</v>
      </c>
      <c r="AH17" s="119"/>
      <c r="AI17" s="101"/>
      <c r="AJ17" s="98"/>
      <c r="AK17" s="119"/>
      <c r="AL17" s="101"/>
      <c r="AM17" s="98"/>
      <c r="AN17" s="119"/>
      <c r="AO17" s="102"/>
      <c r="AP17" s="98"/>
    </row>
    <row r="18" spans="1:42" s="260" customFormat="1" ht="63.75">
      <c r="A18" s="253">
        <v>16</v>
      </c>
      <c r="B18" s="292" t="s">
        <v>596</v>
      </c>
      <c r="C18" s="253" t="s">
        <v>606</v>
      </c>
      <c r="D18" s="254" t="s">
        <v>607</v>
      </c>
      <c r="E18" s="254">
        <v>19.8</v>
      </c>
      <c r="F18" s="255">
        <v>0</v>
      </c>
      <c r="G18" s="255">
        <v>766</v>
      </c>
      <c r="H18" s="256">
        <v>766</v>
      </c>
      <c r="I18" s="256">
        <f aca="true" t="shared" si="7" ref="I18:I24">F18+G18-H18</f>
        <v>0</v>
      </c>
      <c r="J18" s="255">
        <v>766</v>
      </c>
      <c r="K18" s="255">
        <v>2298</v>
      </c>
      <c r="L18" s="255">
        <f aca="true" t="shared" si="8" ref="L18:L23">I18+J18-K18</f>
        <v>-1532</v>
      </c>
      <c r="M18" s="255">
        <v>766</v>
      </c>
      <c r="N18" s="255">
        <v>766</v>
      </c>
      <c r="O18" s="255">
        <f t="shared" si="5"/>
        <v>-1532</v>
      </c>
      <c r="P18" s="255"/>
      <c r="Q18" s="255"/>
      <c r="R18" s="255">
        <f t="shared" si="3"/>
        <v>-1532</v>
      </c>
      <c r="S18" s="255"/>
      <c r="T18" s="38"/>
      <c r="U18" s="157">
        <f t="shared" si="2"/>
        <v>-1532</v>
      </c>
      <c r="V18" s="255"/>
      <c r="W18" s="255"/>
      <c r="X18" s="255"/>
      <c r="Y18" s="255"/>
      <c r="Z18" s="255"/>
      <c r="AA18" s="256"/>
      <c r="AB18" s="255"/>
      <c r="AC18" s="255"/>
      <c r="AD18" s="255"/>
      <c r="AE18" s="255"/>
      <c r="AF18" s="256"/>
      <c r="AG18" s="255">
        <f t="shared" si="6"/>
        <v>0</v>
      </c>
      <c r="AH18" s="255"/>
      <c r="AI18" s="261"/>
      <c r="AJ18" s="255"/>
      <c r="AK18" s="255"/>
      <c r="AL18" s="261"/>
      <c r="AM18" s="255"/>
      <c r="AN18" s="255"/>
      <c r="AO18" s="262"/>
      <c r="AP18" s="255"/>
    </row>
    <row r="19" spans="1:42" s="111" customFormat="1" ht="51">
      <c r="A19" s="96">
        <v>17</v>
      </c>
      <c r="B19" s="293" t="s">
        <v>721</v>
      </c>
      <c r="C19" s="96" t="s">
        <v>608</v>
      </c>
      <c r="D19" s="97" t="s">
        <v>609</v>
      </c>
      <c r="E19" s="97">
        <v>316.8</v>
      </c>
      <c r="F19" s="98">
        <v>0</v>
      </c>
      <c r="G19" s="98">
        <v>23760</v>
      </c>
      <c r="H19" s="36">
        <v>23760</v>
      </c>
      <c r="I19" s="99">
        <f t="shared" si="7"/>
        <v>0</v>
      </c>
      <c r="J19" s="98">
        <v>23760</v>
      </c>
      <c r="K19" s="38">
        <v>23760</v>
      </c>
      <c r="L19" s="98">
        <f t="shared" si="8"/>
        <v>0</v>
      </c>
      <c r="M19" s="98">
        <v>23760</v>
      </c>
      <c r="N19" s="38">
        <v>23760</v>
      </c>
      <c r="O19" s="98">
        <f t="shared" si="5"/>
        <v>0</v>
      </c>
      <c r="P19" s="98">
        <v>23760</v>
      </c>
      <c r="Q19" s="38">
        <v>23760</v>
      </c>
      <c r="R19" s="141">
        <f t="shared" si="3"/>
        <v>0</v>
      </c>
      <c r="S19" s="98"/>
      <c r="T19" s="38"/>
      <c r="U19" s="157">
        <f t="shared" si="2"/>
        <v>0</v>
      </c>
      <c r="V19" s="98"/>
      <c r="W19" s="98"/>
      <c r="X19" s="98"/>
      <c r="Y19" s="98"/>
      <c r="Z19" s="98"/>
      <c r="AA19" s="99"/>
      <c r="AB19" s="98"/>
      <c r="AC19" s="98"/>
      <c r="AD19" s="98"/>
      <c r="AE19" s="98"/>
      <c r="AF19" s="100"/>
      <c r="AG19" s="98">
        <f t="shared" si="6"/>
        <v>0</v>
      </c>
      <c r="AH19" s="98"/>
      <c r="AI19" s="101"/>
      <c r="AJ19" s="98"/>
      <c r="AK19" s="98"/>
      <c r="AL19" s="101"/>
      <c r="AM19" s="98"/>
      <c r="AN19" s="98"/>
      <c r="AO19" s="102"/>
      <c r="AP19" s="98"/>
    </row>
    <row r="20" spans="1:42" s="111" customFormat="1" ht="75.75" customHeight="1">
      <c r="A20" s="96">
        <v>18</v>
      </c>
      <c r="B20" s="294" t="s">
        <v>722</v>
      </c>
      <c r="C20" s="96" t="s">
        <v>786</v>
      </c>
      <c r="D20" s="97" t="s">
        <v>610</v>
      </c>
      <c r="E20" s="97">
        <v>33.3</v>
      </c>
      <c r="F20" s="98">
        <v>6554</v>
      </c>
      <c r="G20" s="98">
        <v>1486</v>
      </c>
      <c r="H20" s="36">
        <v>2724</v>
      </c>
      <c r="I20" s="99">
        <f t="shared" si="7"/>
        <v>5316</v>
      </c>
      <c r="J20" s="98">
        <v>1486</v>
      </c>
      <c r="K20" s="38">
        <v>1486</v>
      </c>
      <c r="L20" s="91">
        <f t="shared" si="8"/>
        <v>5316</v>
      </c>
      <c r="M20" s="98">
        <v>1486</v>
      </c>
      <c r="N20" s="38">
        <v>1486</v>
      </c>
      <c r="O20" s="98">
        <f t="shared" si="5"/>
        <v>5316</v>
      </c>
      <c r="P20" s="98">
        <v>1486</v>
      </c>
      <c r="Q20" s="38">
        <v>1486</v>
      </c>
      <c r="R20" s="141">
        <f t="shared" si="3"/>
        <v>5316</v>
      </c>
      <c r="S20" s="98"/>
      <c r="T20" s="38"/>
      <c r="U20" s="157">
        <f t="shared" si="2"/>
        <v>5316</v>
      </c>
      <c r="V20" s="98"/>
      <c r="W20" s="98"/>
      <c r="X20" s="98"/>
      <c r="Y20" s="98"/>
      <c r="Z20" s="98"/>
      <c r="AA20" s="99"/>
      <c r="AB20" s="98"/>
      <c r="AC20" s="98"/>
      <c r="AD20" s="98"/>
      <c r="AE20" s="98"/>
      <c r="AF20" s="98"/>
      <c r="AG20" s="98">
        <f>F20+G20-H20</f>
        <v>5316</v>
      </c>
      <c r="AH20" s="98"/>
      <c r="AI20" s="101"/>
      <c r="AJ20" s="98"/>
      <c r="AK20" s="98"/>
      <c r="AL20" s="101"/>
      <c r="AM20" s="98"/>
      <c r="AN20" s="98"/>
      <c r="AO20" s="102"/>
      <c r="AP20" s="98"/>
    </row>
    <row r="21" spans="1:42" s="111" customFormat="1" ht="64.5" customHeight="1">
      <c r="A21" s="96">
        <v>19</v>
      </c>
      <c r="B21" s="294" t="s">
        <v>723</v>
      </c>
      <c r="C21" s="96" t="s">
        <v>824</v>
      </c>
      <c r="D21" s="97" t="s">
        <v>611</v>
      </c>
      <c r="E21" s="97">
        <v>70.8</v>
      </c>
      <c r="F21" s="98">
        <v>0</v>
      </c>
      <c r="G21" s="98">
        <v>3189.5</v>
      </c>
      <c r="H21" s="36">
        <v>3189.5</v>
      </c>
      <c r="I21" s="99">
        <f t="shared" si="7"/>
        <v>0</v>
      </c>
      <c r="J21" s="98">
        <v>3189.5</v>
      </c>
      <c r="K21" s="38"/>
      <c r="L21" s="98">
        <f t="shared" si="8"/>
        <v>3189.5</v>
      </c>
      <c r="M21" s="98">
        <v>3189.5</v>
      </c>
      <c r="N21" s="38">
        <f>3189.05+3189.05</f>
        <v>6378.1</v>
      </c>
      <c r="O21" s="98">
        <f t="shared" si="5"/>
        <v>0.8999999999996362</v>
      </c>
      <c r="P21" s="98">
        <v>3189.5</v>
      </c>
      <c r="Q21" s="38">
        <v>3189.05</v>
      </c>
      <c r="R21" s="141">
        <f t="shared" si="3"/>
        <v>1.3499999999994543</v>
      </c>
      <c r="S21" s="98"/>
      <c r="T21" s="38"/>
      <c r="U21" s="157">
        <f t="shared" si="2"/>
        <v>1.3499999999994543</v>
      </c>
      <c r="V21" s="98"/>
      <c r="W21" s="98"/>
      <c r="X21" s="98"/>
      <c r="Y21" s="98"/>
      <c r="Z21" s="98"/>
      <c r="AA21" s="99"/>
      <c r="AB21" s="98"/>
      <c r="AC21" s="98"/>
      <c r="AD21" s="98"/>
      <c r="AE21" s="98"/>
      <c r="AF21" s="100"/>
      <c r="AG21" s="98">
        <f aca="true" t="shared" si="9" ref="AG21:AG31">F21+G21-H21</f>
        <v>0</v>
      </c>
      <c r="AH21" s="98"/>
      <c r="AI21" s="101"/>
      <c r="AJ21" s="98"/>
      <c r="AK21" s="98"/>
      <c r="AL21" s="101"/>
      <c r="AM21" s="98"/>
      <c r="AN21" s="98"/>
      <c r="AO21" s="102"/>
      <c r="AP21" s="98"/>
    </row>
    <row r="22" spans="1:42" s="111" customFormat="1" ht="51">
      <c r="A22" s="96">
        <v>20</v>
      </c>
      <c r="B22" s="294" t="s">
        <v>724</v>
      </c>
      <c r="C22" s="96" t="s">
        <v>787</v>
      </c>
      <c r="D22" s="97" t="s">
        <v>612</v>
      </c>
      <c r="E22" s="97">
        <v>39.3</v>
      </c>
      <c r="F22" s="98">
        <v>0</v>
      </c>
      <c r="G22" s="98">
        <v>2211</v>
      </c>
      <c r="H22" s="36">
        <v>0</v>
      </c>
      <c r="I22" s="99">
        <f t="shared" si="7"/>
        <v>2211</v>
      </c>
      <c r="J22" s="98">
        <v>2211</v>
      </c>
      <c r="K22" s="38">
        <v>0</v>
      </c>
      <c r="L22" s="91">
        <f t="shared" si="8"/>
        <v>4422</v>
      </c>
      <c r="M22" s="98"/>
      <c r="N22" s="38">
        <v>4422</v>
      </c>
      <c r="O22" s="98">
        <f t="shared" si="5"/>
        <v>0</v>
      </c>
      <c r="P22" s="98"/>
      <c r="Q22" s="38"/>
      <c r="R22" s="141">
        <f t="shared" si="3"/>
        <v>0</v>
      </c>
      <c r="S22" s="98"/>
      <c r="T22" s="38"/>
      <c r="U22" s="157">
        <f t="shared" si="2"/>
        <v>0</v>
      </c>
      <c r="V22" s="98"/>
      <c r="W22" s="98"/>
      <c r="X22" s="98"/>
      <c r="Y22" s="98"/>
      <c r="Z22" s="98"/>
      <c r="AA22" s="99"/>
      <c r="AB22" s="98"/>
      <c r="AC22" s="98"/>
      <c r="AD22" s="98"/>
      <c r="AE22" s="98"/>
      <c r="AF22" s="99"/>
      <c r="AG22" s="98">
        <f t="shared" si="9"/>
        <v>2211</v>
      </c>
      <c r="AH22" s="98"/>
      <c r="AI22" s="114"/>
      <c r="AJ22" s="98"/>
      <c r="AK22" s="98"/>
      <c r="AL22" s="114"/>
      <c r="AM22" s="98"/>
      <c r="AN22" s="98"/>
      <c r="AO22" s="115"/>
      <c r="AP22" s="98"/>
    </row>
    <row r="23" spans="1:42" s="111" customFormat="1" ht="51.75" customHeight="1">
      <c r="A23" s="96">
        <v>21</v>
      </c>
      <c r="B23" s="294" t="s">
        <v>724</v>
      </c>
      <c r="C23" s="96" t="s">
        <v>613</v>
      </c>
      <c r="D23" s="97" t="s">
        <v>612</v>
      </c>
      <c r="E23" s="97">
        <v>39.3</v>
      </c>
      <c r="F23" s="98">
        <v>0</v>
      </c>
      <c r="G23" s="98">
        <v>2210.63</v>
      </c>
      <c r="H23" s="36">
        <v>0</v>
      </c>
      <c r="I23" s="99">
        <f t="shared" si="7"/>
        <v>2210.63</v>
      </c>
      <c r="J23" s="98">
        <v>2210.63</v>
      </c>
      <c r="K23" s="38">
        <v>0</v>
      </c>
      <c r="L23" s="98">
        <f t="shared" si="8"/>
        <v>4421.26</v>
      </c>
      <c r="M23" s="98"/>
      <c r="N23" s="38">
        <v>4421.26</v>
      </c>
      <c r="O23" s="98">
        <f t="shared" si="5"/>
        <v>0</v>
      </c>
      <c r="P23" s="98"/>
      <c r="Q23" s="38"/>
      <c r="R23" s="141">
        <f t="shared" si="3"/>
        <v>0</v>
      </c>
      <c r="S23" s="98"/>
      <c r="T23" s="38"/>
      <c r="U23" s="157">
        <f t="shared" si="2"/>
        <v>0</v>
      </c>
      <c r="V23" s="98"/>
      <c r="W23" s="98"/>
      <c r="X23" s="98"/>
      <c r="Y23" s="98"/>
      <c r="Z23" s="98"/>
      <c r="AA23" s="99"/>
      <c r="AB23" s="98"/>
      <c r="AC23" s="98"/>
      <c r="AD23" s="98"/>
      <c r="AE23" s="98"/>
      <c r="AF23" s="99"/>
      <c r="AG23" s="98">
        <f t="shared" si="9"/>
        <v>2210.63</v>
      </c>
      <c r="AH23" s="98"/>
      <c r="AI23" s="114"/>
      <c r="AJ23" s="98"/>
      <c r="AK23" s="98"/>
      <c r="AL23" s="114"/>
      <c r="AM23" s="98"/>
      <c r="AN23" s="98"/>
      <c r="AO23" s="115"/>
      <c r="AP23" s="98"/>
    </row>
    <row r="24" spans="1:42" s="111" customFormat="1" ht="66" customHeight="1">
      <c r="A24" s="96">
        <v>22</v>
      </c>
      <c r="B24" s="294" t="s">
        <v>725</v>
      </c>
      <c r="C24" s="96" t="s">
        <v>614</v>
      </c>
      <c r="D24" s="97" t="s">
        <v>615</v>
      </c>
      <c r="E24" s="97">
        <v>64.5</v>
      </c>
      <c r="F24" s="98">
        <v>0</v>
      </c>
      <c r="G24" s="98">
        <v>3950</v>
      </c>
      <c r="H24" s="36">
        <v>3950</v>
      </c>
      <c r="I24" s="99">
        <f t="shared" si="7"/>
        <v>0</v>
      </c>
      <c r="J24" s="98">
        <v>3950</v>
      </c>
      <c r="K24" s="38">
        <v>3950</v>
      </c>
      <c r="L24" s="98">
        <f aca="true" t="shared" si="10" ref="L24:L89">I24+J24-K24</f>
        <v>0</v>
      </c>
      <c r="M24" s="98">
        <v>3950</v>
      </c>
      <c r="N24" s="38">
        <v>3950</v>
      </c>
      <c r="O24" s="98">
        <f t="shared" si="5"/>
        <v>0</v>
      </c>
      <c r="P24" s="98">
        <v>3950</v>
      </c>
      <c r="Q24" s="38">
        <v>3950</v>
      </c>
      <c r="R24" s="141">
        <f t="shared" si="3"/>
        <v>0</v>
      </c>
      <c r="S24" s="98"/>
      <c r="T24" s="38"/>
      <c r="U24" s="157">
        <f t="shared" si="2"/>
        <v>0</v>
      </c>
      <c r="V24" s="98"/>
      <c r="W24" s="98"/>
      <c r="X24" s="98"/>
      <c r="Y24" s="98"/>
      <c r="Z24" s="98"/>
      <c r="AA24" s="99"/>
      <c r="AB24" s="98"/>
      <c r="AC24" s="98"/>
      <c r="AD24" s="98"/>
      <c r="AE24" s="98"/>
      <c r="AF24" s="99"/>
      <c r="AG24" s="98">
        <f t="shared" si="9"/>
        <v>0</v>
      </c>
      <c r="AH24" s="98"/>
      <c r="AI24" s="114"/>
      <c r="AJ24" s="98"/>
      <c r="AK24" s="98"/>
      <c r="AL24" s="114"/>
      <c r="AM24" s="98"/>
      <c r="AN24" s="98"/>
      <c r="AO24" s="115"/>
      <c r="AP24" s="98"/>
    </row>
    <row r="25" spans="1:42" s="111" customFormat="1" ht="61.5" customHeight="1">
      <c r="A25" s="96">
        <v>23</v>
      </c>
      <c r="B25" s="294" t="s">
        <v>726</v>
      </c>
      <c r="C25" s="96" t="s">
        <v>788</v>
      </c>
      <c r="D25" s="97" t="s">
        <v>616</v>
      </c>
      <c r="E25" s="97">
        <v>9.3</v>
      </c>
      <c r="F25" s="98">
        <v>0</v>
      </c>
      <c r="G25" s="98">
        <v>761.25</v>
      </c>
      <c r="H25" s="36">
        <v>761.25</v>
      </c>
      <c r="I25" s="99">
        <f aca="true" t="shared" si="11" ref="I25:I89">F25+G25-H25</f>
        <v>0</v>
      </c>
      <c r="J25" s="98">
        <v>761.25</v>
      </c>
      <c r="K25" s="38">
        <v>761.25</v>
      </c>
      <c r="L25" s="98">
        <f t="shared" si="10"/>
        <v>0</v>
      </c>
      <c r="M25" s="98">
        <v>761.25</v>
      </c>
      <c r="N25" s="38">
        <v>761.25</v>
      </c>
      <c r="O25" s="98">
        <f t="shared" si="5"/>
        <v>0</v>
      </c>
      <c r="P25" s="98">
        <v>761.25</v>
      </c>
      <c r="Q25" s="38">
        <v>761.25</v>
      </c>
      <c r="R25" s="141">
        <f t="shared" si="3"/>
        <v>0</v>
      </c>
      <c r="S25" s="98"/>
      <c r="T25" s="38"/>
      <c r="U25" s="157">
        <f t="shared" si="2"/>
        <v>0</v>
      </c>
      <c r="V25" s="98"/>
      <c r="W25" s="98"/>
      <c r="X25" s="98"/>
      <c r="Y25" s="98"/>
      <c r="Z25" s="98"/>
      <c r="AA25" s="99"/>
      <c r="AB25" s="98"/>
      <c r="AC25" s="98"/>
      <c r="AD25" s="98"/>
      <c r="AE25" s="98"/>
      <c r="AF25" s="100"/>
      <c r="AG25" s="98">
        <f t="shared" si="9"/>
        <v>0</v>
      </c>
      <c r="AH25" s="98"/>
      <c r="AI25" s="101"/>
      <c r="AJ25" s="98"/>
      <c r="AK25" s="98"/>
      <c r="AL25" s="101"/>
      <c r="AM25" s="98"/>
      <c r="AN25" s="98"/>
      <c r="AO25" s="102"/>
      <c r="AP25" s="98"/>
    </row>
    <row r="26" spans="1:42" s="111" customFormat="1" ht="63.75" customHeight="1">
      <c r="A26" s="96">
        <v>24</v>
      </c>
      <c r="B26" s="294" t="s">
        <v>775</v>
      </c>
      <c r="C26" s="96" t="s">
        <v>789</v>
      </c>
      <c r="D26" s="97" t="s">
        <v>776</v>
      </c>
      <c r="E26" s="97">
        <v>8.8</v>
      </c>
      <c r="F26" s="98">
        <v>770</v>
      </c>
      <c r="G26" s="98">
        <v>924</v>
      </c>
      <c r="H26" s="36">
        <v>770</v>
      </c>
      <c r="I26" s="99">
        <f t="shared" si="11"/>
        <v>924</v>
      </c>
      <c r="J26" s="98">
        <v>924</v>
      </c>
      <c r="K26" s="38">
        <v>1980</v>
      </c>
      <c r="L26" s="131">
        <f t="shared" si="10"/>
        <v>-132</v>
      </c>
      <c r="M26" s="98">
        <v>924</v>
      </c>
      <c r="N26" s="38">
        <v>990</v>
      </c>
      <c r="O26" s="98">
        <f t="shared" si="5"/>
        <v>-198</v>
      </c>
      <c r="P26" s="98">
        <v>924</v>
      </c>
      <c r="Q26" s="38"/>
      <c r="R26" s="141">
        <f t="shared" si="3"/>
        <v>726</v>
      </c>
      <c r="S26" s="98"/>
      <c r="T26" s="38"/>
      <c r="U26" s="157">
        <f t="shared" si="2"/>
        <v>726</v>
      </c>
      <c r="V26" s="98"/>
      <c r="W26" s="98"/>
      <c r="X26" s="98"/>
      <c r="Y26" s="98"/>
      <c r="Z26" s="98"/>
      <c r="AA26" s="99"/>
      <c r="AB26" s="98"/>
      <c r="AC26" s="98"/>
      <c r="AD26" s="98"/>
      <c r="AE26" s="98"/>
      <c r="AF26" s="101"/>
      <c r="AG26" s="98">
        <f>F26+G26-H26</f>
        <v>924</v>
      </c>
      <c r="AH26" s="98"/>
      <c r="AI26" s="101"/>
      <c r="AJ26" s="98"/>
      <c r="AK26" s="98"/>
      <c r="AL26" s="101"/>
      <c r="AM26" s="98"/>
      <c r="AN26" s="98"/>
      <c r="AO26" s="102"/>
      <c r="AP26" s="98"/>
    </row>
    <row r="27" spans="1:42" s="111" customFormat="1" ht="61.5" customHeight="1">
      <c r="A27" s="96">
        <v>25</v>
      </c>
      <c r="B27" s="294" t="s">
        <v>585</v>
      </c>
      <c r="C27" s="96" t="s">
        <v>586</v>
      </c>
      <c r="D27" s="97" t="s">
        <v>587</v>
      </c>
      <c r="E27" s="97">
        <v>27.1</v>
      </c>
      <c r="F27" s="98">
        <v>0</v>
      </c>
      <c r="G27" s="98">
        <v>1048.09</v>
      </c>
      <c r="H27" s="36">
        <v>1048.1</v>
      </c>
      <c r="I27" s="99">
        <f t="shared" si="11"/>
        <v>-0.009999999999990905</v>
      </c>
      <c r="J27" s="98">
        <v>1048.09</v>
      </c>
      <c r="K27" s="38">
        <v>1048.1</v>
      </c>
      <c r="L27" s="98">
        <f t="shared" si="10"/>
        <v>-0.01999999999998181</v>
      </c>
      <c r="M27" s="98">
        <v>1048.09</v>
      </c>
      <c r="N27" s="38">
        <v>1048.1</v>
      </c>
      <c r="O27" s="98">
        <f t="shared" si="5"/>
        <v>-0.029999999999972715</v>
      </c>
      <c r="P27" s="98">
        <v>1048.09</v>
      </c>
      <c r="Q27" s="38"/>
      <c r="R27" s="141">
        <f t="shared" si="3"/>
        <v>1048.06</v>
      </c>
      <c r="S27" s="98"/>
      <c r="T27" s="38"/>
      <c r="U27" s="157">
        <f t="shared" si="2"/>
        <v>1048.06</v>
      </c>
      <c r="V27" s="98"/>
      <c r="W27" s="98"/>
      <c r="X27" s="98"/>
      <c r="Y27" s="98"/>
      <c r="Z27" s="98"/>
      <c r="AA27" s="99"/>
      <c r="AB27" s="98"/>
      <c r="AC27" s="98"/>
      <c r="AD27" s="98"/>
      <c r="AE27" s="98"/>
      <c r="AF27" s="101"/>
      <c r="AG27" s="98">
        <f t="shared" si="9"/>
        <v>-0.009999999999990905</v>
      </c>
      <c r="AH27" s="98"/>
      <c r="AI27" s="101"/>
      <c r="AJ27" s="98"/>
      <c r="AK27" s="98"/>
      <c r="AL27" s="101"/>
      <c r="AM27" s="98"/>
      <c r="AN27" s="98"/>
      <c r="AO27" s="102"/>
      <c r="AP27" s="98"/>
    </row>
    <row r="28" spans="1:42" s="111" customFormat="1" ht="63.75">
      <c r="A28" s="96">
        <v>26</v>
      </c>
      <c r="B28" s="294" t="s">
        <v>727</v>
      </c>
      <c r="C28" s="96" t="s">
        <v>617</v>
      </c>
      <c r="D28" s="97" t="s">
        <v>618</v>
      </c>
      <c r="E28" s="97">
        <v>252.2</v>
      </c>
      <c r="F28" s="98">
        <v>103265</v>
      </c>
      <c r="G28" s="98">
        <v>22950.2</v>
      </c>
      <c r="H28" s="36">
        <v>16100</v>
      </c>
      <c r="I28" s="99">
        <f t="shared" si="11"/>
        <v>110115.2</v>
      </c>
      <c r="J28" s="98">
        <v>22950.2</v>
      </c>
      <c r="K28" s="38">
        <v>29000</v>
      </c>
      <c r="L28" s="98">
        <f t="shared" si="10"/>
        <v>104065.4</v>
      </c>
      <c r="M28" s="98">
        <v>22950.2</v>
      </c>
      <c r="N28" s="38">
        <v>27000</v>
      </c>
      <c r="O28" s="98">
        <f t="shared" si="5"/>
        <v>100015.59999999999</v>
      </c>
      <c r="P28" s="98">
        <v>22950.2</v>
      </c>
      <c r="Q28" s="38">
        <v>64157</v>
      </c>
      <c r="R28" s="141">
        <f t="shared" si="3"/>
        <v>58808.79999999999</v>
      </c>
      <c r="S28" s="98"/>
      <c r="T28" s="38"/>
      <c r="U28" s="157">
        <f t="shared" si="2"/>
        <v>58808.79999999999</v>
      </c>
      <c r="V28" s="98"/>
      <c r="W28" s="98"/>
      <c r="X28" s="98"/>
      <c r="Y28" s="98"/>
      <c r="Z28" s="98"/>
      <c r="AA28" s="99"/>
      <c r="AB28" s="98"/>
      <c r="AC28" s="98"/>
      <c r="AD28" s="98"/>
      <c r="AE28" s="98"/>
      <c r="AF28" s="99"/>
      <c r="AG28" s="98">
        <f t="shared" si="9"/>
        <v>110115.2</v>
      </c>
      <c r="AH28" s="98"/>
      <c r="AI28" s="114"/>
      <c r="AJ28" s="98"/>
      <c r="AK28" s="98"/>
      <c r="AL28" s="114"/>
      <c r="AM28" s="98"/>
      <c r="AN28" s="98"/>
      <c r="AO28" s="115"/>
      <c r="AP28" s="98"/>
    </row>
    <row r="29" spans="1:42" s="111" customFormat="1" ht="63.75">
      <c r="A29" s="96">
        <v>27</v>
      </c>
      <c r="B29" s="294" t="s">
        <v>728</v>
      </c>
      <c r="C29" s="96" t="s">
        <v>619</v>
      </c>
      <c r="D29" s="97" t="s">
        <v>620</v>
      </c>
      <c r="E29" s="97">
        <v>14.6</v>
      </c>
      <c r="F29" s="98">
        <v>0</v>
      </c>
      <c r="G29" s="98">
        <v>565</v>
      </c>
      <c r="H29" s="36">
        <v>565</v>
      </c>
      <c r="I29" s="99">
        <f t="shared" si="11"/>
        <v>0</v>
      </c>
      <c r="J29" s="98">
        <v>565</v>
      </c>
      <c r="K29" s="38">
        <v>565</v>
      </c>
      <c r="L29" s="98">
        <f t="shared" si="10"/>
        <v>0</v>
      </c>
      <c r="M29" s="98">
        <v>565</v>
      </c>
      <c r="N29" s="38">
        <v>565</v>
      </c>
      <c r="O29" s="98">
        <f>L29+M29-N29</f>
        <v>0</v>
      </c>
      <c r="P29" s="98">
        <v>565</v>
      </c>
      <c r="Q29" s="38"/>
      <c r="R29" s="141">
        <f t="shared" si="3"/>
        <v>565</v>
      </c>
      <c r="S29" s="98"/>
      <c r="T29" s="38"/>
      <c r="U29" s="157">
        <f t="shared" si="2"/>
        <v>565</v>
      </c>
      <c r="V29" s="98"/>
      <c r="W29" s="98"/>
      <c r="X29" s="98"/>
      <c r="Y29" s="98"/>
      <c r="Z29" s="98"/>
      <c r="AA29" s="99"/>
      <c r="AB29" s="98"/>
      <c r="AC29" s="98"/>
      <c r="AD29" s="98"/>
      <c r="AE29" s="98"/>
      <c r="AF29" s="99"/>
      <c r="AG29" s="98">
        <f t="shared" si="9"/>
        <v>0</v>
      </c>
      <c r="AH29" s="98"/>
      <c r="AI29" s="114"/>
      <c r="AJ29" s="98"/>
      <c r="AK29" s="98"/>
      <c r="AL29" s="114"/>
      <c r="AM29" s="98"/>
      <c r="AN29" s="98"/>
      <c r="AO29" s="115"/>
      <c r="AP29" s="98"/>
    </row>
    <row r="30" spans="1:42" s="111" customFormat="1" ht="63.75">
      <c r="A30" s="96">
        <v>28</v>
      </c>
      <c r="B30" s="290" t="s">
        <v>729</v>
      </c>
      <c r="C30" s="96" t="s">
        <v>790</v>
      </c>
      <c r="D30" s="97" t="s">
        <v>624</v>
      </c>
      <c r="E30" s="97">
        <v>77.3</v>
      </c>
      <c r="F30" s="98">
        <v>0</v>
      </c>
      <c r="G30" s="98">
        <v>5797.5</v>
      </c>
      <c r="H30" s="36">
        <v>4913</v>
      </c>
      <c r="I30" s="99">
        <f t="shared" si="11"/>
        <v>884.5</v>
      </c>
      <c r="J30" s="98">
        <v>5797.5</v>
      </c>
      <c r="K30" s="38">
        <v>4913</v>
      </c>
      <c r="L30" s="98">
        <f t="shared" si="10"/>
        <v>1769</v>
      </c>
      <c r="M30" s="98">
        <v>5797.5</v>
      </c>
      <c r="N30" s="38">
        <v>4913</v>
      </c>
      <c r="O30" s="98">
        <f>L30+M30-N30</f>
        <v>2653.5</v>
      </c>
      <c r="P30" s="98">
        <v>5797.5</v>
      </c>
      <c r="Q30" s="38">
        <v>4913</v>
      </c>
      <c r="R30" s="141">
        <f t="shared" si="3"/>
        <v>3538</v>
      </c>
      <c r="S30" s="98"/>
      <c r="T30" s="38"/>
      <c r="U30" s="157">
        <f t="shared" si="2"/>
        <v>3538</v>
      </c>
      <c r="V30" s="98"/>
      <c r="W30" s="98"/>
      <c r="X30" s="98"/>
      <c r="Y30" s="98"/>
      <c r="Z30" s="98"/>
      <c r="AA30" s="99"/>
      <c r="AB30" s="98"/>
      <c r="AC30" s="98"/>
      <c r="AD30" s="98"/>
      <c r="AE30" s="98"/>
      <c r="AF30" s="99"/>
      <c r="AG30" s="98">
        <f t="shared" si="9"/>
        <v>884.5</v>
      </c>
      <c r="AH30" s="98"/>
      <c r="AI30" s="114"/>
      <c r="AJ30" s="98"/>
      <c r="AK30" s="98"/>
      <c r="AL30" s="114"/>
      <c r="AM30" s="98"/>
      <c r="AN30" s="98"/>
      <c r="AO30" s="115"/>
      <c r="AP30" s="98"/>
    </row>
    <row r="31" spans="1:42" s="111" customFormat="1" ht="63.75">
      <c r="A31" s="96">
        <v>29</v>
      </c>
      <c r="B31" s="290" t="s">
        <v>563</v>
      </c>
      <c r="C31" s="96" t="s">
        <v>90</v>
      </c>
      <c r="D31" s="97" t="s">
        <v>565</v>
      </c>
      <c r="E31" s="97">
        <v>13.1</v>
      </c>
      <c r="F31" s="98">
        <v>422</v>
      </c>
      <c r="G31" s="98">
        <v>506.64</v>
      </c>
      <c r="H31" s="36">
        <v>928.64</v>
      </c>
      <c r="I31" s="99">
        <f t="shared" si="11"/>
        <v>0</v>
      </c>
      <c r="J31" s="98">
        <v>506.64</v>
      </c>
      <c r="K31" s="38">
        <v>506.64</v>
      </c>
      <c r="L31" s="98">
        <f t="shared" si="10"/>
        <v>0</v>
      </c>
      <c r="M31" s="98">
        <v>506.64</v>
      </c>
      <c r="N31" s="38">
        <v>506.64</v>
      </c>
      <c r="O31" s="98">
        <f t="shared" si="5"/>
        <v>0</v>
      </c>
      <c r="P31" s="98">
        <v>506.64</v>
      </c>
      <c r="Q31" s="38">
        <v>506.64</v>
      </c>
      <c r="R31" s="141">
        <f t="shared" si="3"/>
        <v>0</v>
      </c>
      <c r="S31" s="98"/>
      <c r="T31" s="38"/>
      <c r="U31" s="157">
        <f t="shared" si="2"/>
        <v>0</v>
      </c>
      <c r="V31" s="98"/>
      <c r="W31" s="98"/>
      <c r="X31" s="98"/>
      <c r="Y31" s="98"/>
      <c r="Z31" s="98"/>
      <c r="AA31" s="99"/>
      <c r="AB31" s="98"/>
      <c r="AC31" s="98"/>
      <c r="AD31" s="98"/>
      <c r="AE31" s="98"/>
      <c r="AF31" s="100"/>
      <c r="AG31" s="98">
        <f t="shared" si="9"/>
        <v>0</v>
      </c>
      <c r="AH31" s="98"/>
      <c r="AI31" s="101"/>
      <c r="AJ31" s="98"/>
      <c r="AK31" s="98"/>
      <c r="AL31" s="101"/>
      <c r="AM31" s="98"/>
      <c r="AN31" s="98"/>
      <c r="AO31" s="102"/>
      <c r="AP31" s="98"/>
    </row>
    <row r="32" spans="1:42" s="111" customFormat="1" ht="63.75">
      <c r="A32" s="96">
        <v>30</v>
      </c>
      <c r="B32" s="294" t="s">
        <v>767</v>
      </c>
      <c r="C32" s="96" t="s">
        <v>922</v>
      </c>
      <c r="D32" s="97" t="s">
        <v>769</v>
      </c>
      <c r="E32" s="97">
        <v>38.4</v>
      </c>
      <c r="F32" s="98">
        <v>1238</v>
      </c>
      <c r="G32" s="98">
        <v>1485</v>
      </c>
      <c r="H32" s="36">
        <v>1238</v>
      </c>
      <c r="I32" s="99">
        <f t="shared" si="11"/>
        <v>1485</v>
      </c>
      <c r="J32" s="98">
        <v>1485</v>
      </c>
      <c r="K32" s="38">
        <v>1288</v>
      </c>
      <c r="L32" s="98">
        <f t="shared" si="10"/>
        <v>1682</v>
      </c>
      <c r="M32" s="98">
        <v>1485</v>
      </c>
      <c r="N32" s="38">
        <f>1288+1288</f>
        <v>2576</v>
      </c>
      <c r="O32" s="98">
        <f t="shared" si="5"/>
        <v>591</v>
      </c>
      <c r="P32" s="98">
        <v>1485</v>
      </c>
      <c r="Q32" s="38">
        <v>1288</v>
      </c>
      <c r="R32" s="141">
        <f t="shared" si="3"/>
        <v>788</v>
      </c>
      <c r="S32" s="98"/>
      <c r="T32" s="38"/>
      <c r="U32" s="157">
        <f t="shared" si="2"/>
        <v>788</v>
      </c>
      <c r="V32" s="98"/>
      <c r="W32" s="98"/>
      <c r="X32" s="98"/>
      <c r="Y32" s="98"/>
      <c r="Z32" s="98"/>
      <c r="AA32" s="99"/>
      <c r="AB32" s="98"/>
      <c r="AC32" s="98"/>
      <c r="AD32" s="98"/>
      <c r="AE32" s="98"/>
      <c r="AF32" s="100"/>
      <c r="AG32" s="98">
        <f>F32+G32-H32</f>
        <v>1485</v>
      </c>
      <c r="AH32" s="98"/>
      <c r="AI32" s="101"/>
      <c r="AJ32" s="98"/>
      <c r="AK32" s="98"/>
      <c r="AL32" s="101"/>
      <c r="AM32" s="98"/>
      <c r="AN32" s="98"/>
      <c r="AO32" s="102"/>
      <c r="AP32" s="98"/>
    </row>
    <row r="33" spans="1:42" s="111" customFormat="1" ht="82.5" customHeight="1">
      <c r="A33" s="96">
        <v>31</v>
      </c>
      <c r="B33" s="288" t="s">
        <v>730</v>
      </c>
      <c r="C33" s="96" t="s">
        <v>625</v>
      </c>
      <c r="D33" s="97" t="s">
        <v>626</v>
      </c>
      <c r="E33" s="97">
        <v>116.4</v>
      </c>
      <c r="F33" s="98">
        <v>3741</v>
      </c>
      <c r="G33" s="98">
        <v>4489</v>
      </c>
      <c r="H33" s="36">
        <v>0</v>
      </c>
      <c r="I33" s="99">
        <f t="shared" si="11"/>
        <v>8230</v>
      </c>
      <c r="J33" s="98">
        <v>4489</v>
      </c>
      <c r="K33" s="38">
        <v>0</v>
      </c>
      <c r="L33" s="98">
        <f t="shared" si="10"/>
        <v>12719</v>
      </c>
      <c r="M33" s="98">
        <v>4489</v>
      </c>
      <c r="N33" s="38">
        <v>12719</v>
      </c>
      <c r="O33" s="98">
        <f t="shared" si="5"/>
        <v>4489</v>
      </c>
      <c r="P33" s="98">
        <v>4489</v>
      </c>
      <c r="Q33" s="38"/>
      <c r="R33" s="141">
        <f t="shared" si="3"/>
        <v>8978</v>
      </c>
      <c r="S33" s="98"/>
      <c r="T33" s="38"/>
      <c r="U33" s="157">
        <f t="shared" si="2"/>
        <v>8978</v>
      </c>
      <c r="V33" s="98"/>
      <c r="W33" s="98"/>
      <c r="X33" s="98"/>
      <c r="Y33" s="98"/>
      <c r="Z33" s="98"/>
      <c r="AA33" s="99"/>
      <c r="AB33" s="98"/>
      <c r="AC33" s="98"/>
      <c r="AD33" s="98"/>
      <c r="AE33" s="98"/>
      <c r="AF33" s="101"/>
      <c r="AG33" s="98" t="s">
        <v>901</v>
      </c>
      <c r="AH33" s="98"/>
      <c r="AI33" s="101"/>
      <c r="AJ33" s="98"/>
      <c r="AK33" s="98"/>
      <c r="AL33" s="101"/>
      <c r="AM33" s="98"/>
      <c r="AN33" s="98"/>
      <c r="AO33" s="102"/>
      <c r="AP33" s="98"/>
    </row>
    <row r="34" spans="1:42" s="111" customFormat="1" ht="63.75">
      <c r="A34" s="96">
        <v>32</v>
      </c>
      <c r="B34" s="289" t="s">
        <v>627</v>
      </c>
      <c r="C34" s="96" t="s">
        <v>808</v>
      </c>
      <c r="D34" s="97" t="s">
        <v>628</v>
      </c>
      <c r="E34" s="97">
        <v>31.9</v>
      </c>
      <c r="F34" s="98">
        <v>0</v>
      </c>
      <c r="G34" s="98">
        <v>3445.2</v>
      </c>
      <c r="H34" s="36">
        <v>3445.2</v>
      </c>
      <c r="I34" s="99">
        <f t="shared" si="11"/>
        <v>0</v>
      </c>
      <c r="J34" s="98">
        <v>3445.2</v>
      </c>
      <c r="K34" s="38">
        <v>3445.2</v>
      </c>
      <c r="L34" s="98">
        <f t="shared" si="10"/>
        <v>0</v>
      </c>
      <c r="M34" s="98">
        <v>3445.2</v>
      </c>
      <c r="N34" s="38">
        <v>3445.2</v>
      </c>
      <c r="O34" s="98">
        <f t="shared" si="5"/>
        <v>0</v>
      </c>
      <c r="P34" s="98">
        <v>3445.2</v>
      </c>
      <c r="Q34" s="38"/>
      <c r="R34" s="141">
        <f t="shared" si="3"/>
        <v>3445.2</v>
      </c>
      <c r="S34" s="98"/>
      <c r="T34" s="38"/>
      <c r="U34" s="157">
        <f t="shared" si="2"/>
        <v>3445.2</v>
      </c>
      <c r="V34" s="98"/>
      <c r="W34" s="98"/>
      <c r="X34" s="98"/>
      <c r="Y34" s="98"/>
      <c r="Z34" s="98"/>
      <c r="AA34" s="99"/>
      <c r="AB34" s="98"/>
      <c r="AC34" s="98"/>
      <c r="AD34" s="98"/>
      <c r="AE34" s="98"/>
      <c r="AF34" s="99"/>
      <c r="AG34" s="98">
        <f aca="true" t="shared" si="12" ref="AG34:AG62">F34+G34-H34</f>
        <v>0</v>
      </c>
      <c r="AH34" s="98"/>
      <c r="AI34" s="114"/>
      <c r="AJ34" s="98"/>
      <c r="AK34" s="98"/>
      <c r="AL34" s="114"/>
      <c r="AM34" s="98"/>
      <c r="AN34" s="98"/>
      <c r="AO34" s="115"/>
      <c r="AP34" s="98"/>
    </row>
    <row r="35" spans="1:42" s="111" customFormat="1" ht="63.75">
      <c r="A35" s="96">
        <v>33</v>
      </c>
      <c r="B35" s="290" t="s">
        <v>731</v>
      </c>
      <c r="C35" s="96" t="s">
        <v>791</v>
      </c>
      <c r="D35" s="97" t="s">
        <v>616</v>
      </c>
      <c r="E35" s="97">
        <v>9.3</v>
      </c>
      <c r="F35" s="98">
        <v>0</v>
      </c>
      <c r="G35" s="98">
        <v>488.25</v>
      </c>
      <c r="H35" s="36">
        <v>976.5</v>
      </c>
      <c r="I35" s="99">
        <f t="shared" si="11"/>
        <v>-488.25</v>
      </c>
      <c r="J35" s="98">
        <v>488.25</v>
      </c>
      <c r="K35" s="38">
        <v>0</v>
      </c>
      <c r="L35" s="98">
        <f t="shared" si="10"/>
        <v>0</v>
      </c>
      <c r="M35" s="98">
        <v>488.25</v>
      </c>
      <c r="N35" s="38">
        <v>976.5</v>
      </c>
      <c r="O35" s="98">
        <f t="shared" si="5"/>
        <v>-488.25</v>
      </c>
      <c r="P35" s="98">
        <v>488.25</v>
      </c>
      <c r="Q35" s="38"/>
      <c r="R35" s="141">
        <f t="shared" si="3"/>
        <v>0</v>
      </c>
      <c r="S35" s="98"/>
      <c r="T35" s="38"/>
      <c r="U35" s="157">
        <f t="shared" si="2"/>
        <v>0</v>
      </c>
      <c r="V35" s="98"/>
      <c r="W35" s="98"/>
      <c r="X35" s="98"/>
      <c r="Y35" s="98"/>
      <c r="Z35" s="98"/>
      <c r="AA35" s="99"/>
      <c r="AB35" s="98"/>
      <c r="AC35" s="98"/>
      <c r="AD35" s="98"/>
      <c r="AE35" s="98"/>
      <c r="AF35" s="98"/>
      <c r="AG35" s="98">
        <f t="shared" si="12"/>
        <v>-488.25</v>
      </c>
      <c r="AH35" s="98"/>
      <c r="AI35" s="101"/>
      <c r="AJ35" s="98"/>
      <c r="AK35" s="98"/>
      <c r="AL35" s="101"/>
      <c r="AM35" s="98"/>
      <c r="AN35" s="98"/>
      <c r="AO35" s="102"/>
      <c r="AP35" s="98"/>
    </row>
    <row r="36" spans="1:42" s="111" customFormat="1" ht="63.75">
      <c r="A36" s="96"/>
      <c r="B36" s="290" t="s">
        <v>732</v>
      </c>
      <c r="C36" s="96" t="s">
        <v>87</v>
      </c>
      <c r="D36" s="97" t="s">
        <v>88</v>
      </c>
      <c r="E36" s="97">
        <v>86.4</v>
      </c>
      <c r="F36" s="98"/>
      <c r="G36" s="98"/>
      <c r="H36" s="36"/>
      <c r="I36" s="99"/>
      <c r="J36" s="98"/>
      <c r="K36" s="38"/>
      <c r="L36" s="98"/>
      <c r="M36" s="98"/>
      <c r="N36" s="38"/>
      <c r="O36" s="98"/>
      <c r="P36" s="98">
        <v>4773.6</v>
      </c>
      <c r="Q36" s="38"/>
      <c r="R36" s="141">
        <f t="shared" si="3"/>
        <v>4773.6</v>
      </c>
      <c r="S36" s="98"/>
      <c r="T36" s="38"/>
      <c r="U36" s="157">
        <f t="shared" si="2"/>
        <v>4773.6</v>
      </c>
      <c r="V36" s="98"/>
      <c r="W36" s="98"/>
      <c r="X36" s="98"/>
      <c r="Y36" s="98"/>
      <c r="Z36" s="98"/>
      <c r="AA36" s="99"/>
      <c r="AB36" s="98"/>
      <c r="AC36" s="98"/>
      <c r="AD36" s="98"/>
      <c r="AE36" s="98"/>
      <c r="AF36" s="99"/>
      <c r="AG36" s="98"/>
      <c r="AH36" s="98"/>
      <c r="AI36" s="101"/>
      <c r="AJ36" s="98"/>
      <c r="AK36" s="98"/>
      <c r="AL36" s="101"/>
      <c r="AM36" s="98"/>
      <c r="AN36" s="98"/>
      <c r="AO36" s="102"/>
      <c r="AP36" s="98"/>
    </row>
    <row r="37" spans="1:42" s="111" customFormat="1" ht="63.75">
      <c r="A37" s="96">
        <v>34</v>
      </c>
      <c r="B37" s="290" t="s">
        <v>732</v>
      </c>
      <c r="C37" s="96" t="s">
        <v>629</v>
      </c>
      <c r="D37" s="97" t="s">
        <v>630</v>
      </c>
      <c r="E37" s="97">
        <v>194.1</v>
      </c>
      <c r="F37" s="98">
        <v>41246</v>
      </c>
      <c r="G37" s="98">
        <v>24747.75</v>
      </c>
      <c r="H37" s="36">
        <v>20623</v>
      </c>
      <c r="I37" s="99">
        <f t="shared" si="11"/>
        <v>45370.75</v>
      </c>
      <c r="J37" s="98">
        <v>24747.75</v>
      </c>
      <c r="K37" s="38">
        <v>24000</v>
      </c>
      <c r="L37" s="98">
        <f t="shared" si="10"/>
        <v>46118.5</v>
      </c>
      <c r="M37" s="98">
        <v>24747.75</v>
      </c>
      <c r="N37" s="38">
        <v>16000</v>
      </c>
      <c r="O37" s="98">
        <f t="shared" si="5"/>
        <v>54866.25</v>
      </c>
      <c r="P37" s="98">
        <v>24747.75</v>
      </c>
      <c r="Q37" s="38">
        <v>55000</v>
      </c>
      <c r="R37" s="141">
        <f t="shared" si="3"/>
        <v>24614</v>
      </c>
      <c r="S37" s="98"/>
      <c r="T37" s="38"/>
      <c r="U37" s="157">
        <f t="shared" si="2"/>
        <v>24614</v>
      </c>
      <c r="V37" s="98"/>
      <c r="W37" s="98"/>
      <c r="X37" s="98"/>
      <c r="Y37" s="98"/>
      <c r="Z37" s="98"/>
      <c r="AA37" s="99"/>
      <c r="AB37" s="98"/>
      <c r="AC37" s="98"/>
      <c r="AD37" s="98"/>
      <c r="AE37" s="98"/>
      <c r="AF37" s="99"/>
      <c r="AG37" s="98">
        <f t="shared" si="12"/>
        <v>45370.75</v>
      </c>
      <c r="AH37" s="98"/>
      <c r="AI37" s="114"/>
      <c r="AJ37" s="98"/>
      <c r="AK37" s="98"/>
      <c r="AL37" s="114"/>
      <c r="AM37" s="98"/>
      <c r="AN37" s="98"/>
      <c r="AO37" s="115"/>
      <c r="AP37" s="98"/>
    </row>
    <row r="38" spans="1:42" s="111" customFormat="1" ht="63.75">
      <c r="A38" s="96">
        <v>35</v>
      </c>
      <c r="B38" s="294" t="s">
        <v>764</v>
      </c>
      <c r="C38" s="96" t="s">
        <v>765</v>
      </c>
      <c r="D38" s="97" t="s">
        <v>766</v>
      </c>
      <c r="E38" s="97">
        <v>28.7</v>
      </c>
      <c r="F38" s="98">
        <v>0</v>
      </c>
      <c r="G38" s="98">
        <v>2561.48</v>
      </c>
      <c r="H38" s="36">
        <v>2561.48</v>
      </c>
      <c r="I38" s="99">
        <f t="shared" si="11"/>
        <v>0</v>
      </c>
      <c r="J38" s="98">
        <v>2561.48</v>
      </c>
      <c r="K38" s="38">
        <v>2561.48</v>
      </c>
      <c r="L38" s="98">
        <f t="shared" si="10"/>
        <v>0</v>
      </c>
      <c r="M38" s="98">
        <v>2561.48</v>
      </c>
      <c r="N38" s="38">
        <v>2561.48</v>
      </c>
      <c r="O38" s="98">
        <f t="shared" si="5"/>
        <v>0</v>
      </c>
      <c r="P38" s="98">
        <v>2561.48</v>
      </c>
      <c r="Q38" s="38">
        <v>2561.48</v>
      </c>
      <c r="R38" s="141">
        <f t="shared" si="3"/>
        <v>0</v>
      </c>
      <c r="S38" s="98"/>
      <c r="T38" s="38"/>
      <c r="U38" s="157">
        <f t="shared" si="2"/>
        <v>0</v>
      </c>
      <c r="V38" s="98"/>
      <c r="W38" s="98"/>
      <c r="X38" s="98"/>
      <c r="Y38" s="98"/>
      <c r="Z38" s="98"/>
      <c r="AA38" s="99"/>
      <c r="AB38" s="98"/>
      <c r="AC38" s="98"/>
      <c r="AD38" s="98"/>
      <c r="AE38" s="98"/>
      <c r="AF38" s="99"/>
      <c r="AG38" s="98">
        <f t="shared" si="12"/>
        <v>0</v>
      </c>
      <c r="AH38" s="98"/>
      <c r="AI38" s="114"/>
      <c r="AJ38" s="98"/>
      <c r="AK38" s="98"/>
      <c r="AL38" s="114"/>
      <c r="AM38" s="98"/>
      <c r="AN38" s="98"/>
      <c r="AO38" s="115"/>
      <c r="AP38" s="98"/>
    </row>
    <row r="39" spans="1:42" s="260" customFormat="1" ht="63.75">
      <c r="A39" s="253">
        <v>36</v>
      </c>
      <c r="B39" s="295" t="s">
        <v>733</v>
      </c>
      <c r="C39" s="253" t="s">
        <v>552</v>
      </c>
      <c r="D39" s="254" t="s">
        <v>631</v>
      </c>
      <c r="E39" s="254">
        <v>28.1</v>
      </c>
      <c r="F39" s="255">
        <v>14628</v>
      </c>
      <c r="G39" s="255">
        <v>2983.5</v>
      </c>
      <c r="H39" s="256">
        <v>0</v>
      </c>
      <c r="I39" s="256">
        <f t="shared" si="11"/>
        <v>17611.5</v>
      </c>
      <c r="J39" s="255">
        <v>2983.5</v>
      </c>
      <c r="K39" s="255">
        <v>0</v>
      </c>
      <c r="L39" s="255">
        <f t="shared" si="10"/>
        <v>20595</v>
      </c>
      <c r="M39" s="255">
        <v>2983.5</v>
      </c>
      <c r="N39" s="255"/>
      <c r="O39" s="255">
        <f t="shared" si="5"/>
        <v>23578.5</v>
      </c>
      <c r="P39" s="255"/>
      <c r="Q39" s="255"/>
      <c r="R39" s="255">
        <f t="shared" si="3"/>
        <v>23578.5</v>
      </c>
      <c r="S39" s="255"/>
      <c r="T39" s="38"/>
      <c r="U39" s="157">
        <f t="shared" si="2"/>
        <v>23578.5</v>
      </c>
      <c r="V39" s="255"/>
      <c r="W39" s="255"/>
      <c r="X39" s="255"/>
      <c r="Y39" s="255"/>
      <c r="Z39" s="255"/>
      <c r="AA39" s="256"/>
      <c r="AB39" s="255"/>
      <c r="AC39" s="255"/>
      <c r="AD39" s="255"/>
      <c r="AE39" s="255"/>
      <c r="AF39" s="257"/>
      <c r="AG39" s="255">
        <f t="shared" si="12"/>
        <v>17611.5</v>
      </c>
      <c r="AH39" s="255"/>
      <c r="AI39" s="258"/>
      <c r="AJ39" s="255"/>
      <c r="AK39" s="255"/>
      <c r="AL39" s="258"/>
      <c r="AM39" s="255"/>
      <c r="AN39" s="255"/>
      <c r="AO39" s="259"/>
      <c r="AP39" s="255"/>
    </row>
    <row r="40" spans="1:42" s="111" customFormat="1" ht="63.75">
      <c r="A40" s="96">
        <v>37</v>
      </c>
      <c r="B40" s="294" t="s">
        <v>734</v>
      </c>
      <c r="C40" s="96" t="s">
        <v>551</v>
      </c>
      <c r="D40" s="97" t="s">
        <v>632</v>
      </c>
      <c r="E40" s="97">
        <v>12.2</v>
      </c>
      <c r="F40" s="98">
        <v>2289</v>
      </c>
      <c r="G40" s="98">
        <v>915</v>
      </c>
      <c r="H40" s="36">
        <v>0</v>
      </c>
      <c r="I40" s="99">
        <f t="shared" si="11"/>
        <v>3204</v>
      </c>
      <c r="J40" s="98">
        <v>915</v>
      </c>
      <c r="K40" s="38">
        <v>0</v>
      </c>
      <c r="L40" s="98">
        <f t="shared" si="10"/>
        <v>4119</v>
      </c>
      <c r="M40" s="98">
        <v>915</v>
      </c>
      <c r="N40" s="38"/>
      <c r="O40" s="98">
        <f t="shared" si="5"/>
        <v>5034</v>
      </c>
      <c r="P40" s="98">
        <v>915</v>
      </c>
      <c r="Q40" s="38"/>
      <c r="R40" s="141">
        <f t="shared" si="3"/>
        <v>5949</v>
      </c>
      <c r="S40" s="98"/>
      <c r="T40" s="38"/>
      <c r="U40" s="157">
        <f t="shared" si="2"/>
        <v>5949</v>
      </c>
      <c r="V40" s="98"/>
      <c r="W40" s="98"/>
      <c r="X40" s="98"/>
      <c r="Y40" s="98"/>
      <c r="Z40" s="98"/>
      <c r="AA40" s="99"/>
      <c r="AB40" s="98"/>
      <c r="AC40" s="98"/>
      <c r="AD40" s="98"/>
      <c r="AE40" s="98"/>
      <c r="AF40" s="100"/>
      <c r="AG40" s="98">
        <f t="shared" si="12"/>
        <v>3204</v>
      </c>
      <c r="AH40" s="98"/>
      <c r="AI40" s="101"/>
      <c r="AJ40" s="98"/>
      <c r="AK40" s="98"/>
      <c r="AL40" s="101"/>
      <c r="AM40" s="98"/>
      <c r="AN40" s="98"/>
      <c r="AO40" s="102"/>
      <c r="AP40" s="98"/>
    </row>
    <row r="41" spans="1:42" s="111" customFormat="1" ht="63.75">
      <c r="A41" s="96">
        <v>38</v>
      </c>
      <c r="B41" s="294" t="s">
        <v>735</v>
      </c>
      <c r="C41" s="96" t="s">
        <v>486</v>
      </c>
      <c r="D41" s="97" t="s">
        <v>487</v>
      </c>
      <c r="E41" s="97">
        <v>140.1</v>
      </c>
      <c r="F41" s="98">
        <v>0</v>
      </c>
      <c r="G41" s="98">
        <v>7355.25</v>
      </c>
      <c r="H41" s="36">
        <v>7356</v>
      </c>
      <c r="I41" s="99">
        <f t="shared" si="11"/>
        <v>-0.75</v>
      </c>
      <c r="J41" s="98">
        <v>7355.25</v>
      </c>
      <c r="K41" s="38">
        <v>0</v>
      </c>
      <c r="L41" s="98">
        <f t="shared" si="10"/>
        <v>7354.5</v>
      </c>
      <c r="M41" s="98">
        <v>7355.25</v>
      </c>
      <c r="N41" s="38">
        <f>7356+7356</f>
        <v>14712</v>
      </c>
      <c r="O41" s="98">
        <f t="shared" si="5"/>
        <v>-2.25</v>
      </c>
      <c r="P41" s="98">
        <v>7355.25</v>
      </c>
      <c r="Q41" s="38">
        <v>7356</v>
      </c>
      <c r="R41" s="141">
        <f t="shared" si="3"/>
        <v>-3</v>
      </c>
      <c r="S41" s="98"/>
      <c r="T41" s="38"/>
      <c r="U41" s="157">
        <f t="shared" si="2"/>
        <v>-3</v>
      </c>
      <c r="V41" s="98"/>
      <c r="W41" s="98"/>
      <c r="X41" s="98"/>
      <c r="Y41" s="98"/>
      <c r="Z41" s="98"/>
      <c r="AA41" s="99"/>
      <c r="AB41" s="98"/>
      <c r="AC41" s="98"/>
      <c r="AD41" s="98"/>
      <c r="AE41" s="98"/>
      <c r="AF41" s="100"/>
      <c r="AG41" s="98">
        <f t="shared" si="12"/>
        <v>-0.75</v>
      </c>
      <c r="AH41" s="98"/>
      <c r="AI41" s="101"/>
      <c r="AJ41" s="98"/>
      <c r="AK41" s="98"/>
      <c r="AL41" s="101"/>
      <c r="AM41" s="98"/>
      <c r="AN41" s="98"/>
      <c r="AO41" s="102"/>
      <c r="AP41" s="98"/>
    </row>
    <row r="42" spans="1:42" s="111" customFormat="1" ht="63.75">
      <c r="A42" s="96">
        <v>39</v>
      </c>
      <c r="B42" s="294" t="s">
        <v>736</v>
      </c>
      <c r="C42" s="96" t="s">
        <v>792</v>
      </c>
      <c r="D42" s="97" t="s">
        <v>633</v>
      </c>
      <c r="E42" s="97">
        <v>36.2</v>
      </c>
      <c r="F42" s="98">
        <v>-1583</v>
      </c>
      <c r="G42" s="98">
        <v>1900.5</v>
      </c>
      <c r="H42" s="36">
        <v>2000</v>
      </c>
      <c r="I42" s="99">
        <f t="shared" si="11"/>
        <v>-1682.5</v>
      </c>
      <c r="J42" s="98">
        <v>1900.5</v>
      </c>
      <c r="K42" s="38">
        <v>0</v>
      </c>
      <c r="L42" s="98">
        <f t="shared" si="10"/>
        <v>218</v>
      </c>
      <c r="M42" s="98">
        <v>1900.5</v>
      </c>
      <c r="N42" s="38"/>
      <c r="O42" s="98">
        <f t="shared" si="5"/>
        <v>2118.5</v>
      </c>
      <c r="P42" s="98">
        <v>1900.5</v>
      </c>
      <c r="Q42" s="38"/>
      <c r="R42" s="141">
        <f t="shared" si="3"/>
        <v>4019</v>
      </c>
      <c r="S42" s="98"/>
      <c r="T42" s="38"/>
      <c r="U42" s="157">
        <f t="shared" si="2"/>
        <v>4019</v>
      </c>
      <c r="V42" s="98"/>
      <c r="W42" s="98"/>
      <c r="X42" s="98"/>
      <c r="Y42" s="98"/>
      <c r="Z42" s="98"/>
      <c r="AA42" s="99"/>
      <c r="AB42" s="98"/>
      <c r="AC42" s="98"/>
      <c r="AD42" s="98"/>
      <c r="AE42" s="98"/>
      <c r="AF42" s="101"/>
      <c r="AG42" s="98">
        <f t="shared" si="12"/>
        <v>-1682.5</v>
      </c>
      <c r="AH42" s="98"/>
      <c r="AI42" s="101"/>
      <c r="AJ42" s="98"/>
      <c r="AK42" s="98"/>
      <c r="AL42" s="101"/>
      <c r="AM42" s="98"/>
      <c r="AN42" s="98"/>
      <c r="AO42" s="102"/>
      <c r="AP42" s="98"/>
    </row>
    <row r="43" spans="1:42" s="111" customFormat="1" ht="63.75">
      <c r="A43" s="96">
        <v>40</v>
      </c>
      <c r="B43" s="290" t="s">
        <v>737</v>
      </c>
      <c r="C43" s="96" t="s">
        <v>634</v>
      </c>
      <c r="D43" s="97" t="s">
        <v>635</v>
      </c>
      <c r="E43" s="97">
        <v>17.5</v>
      </c>
      <c r="F43" s="98">
        <v>0</v>
      </c>
      <c r="G43" s="98">
        <v>1123.5</v>
      </c>
      <c r="H43" s="36">
        <v>918.75</v>
      </c>
      <c r="I43" s="99">
        <f t="shared" si="11"/>
        <v>204.75</v>
      </c>
      <c r="J43" s="98">
        <v>1123.5</v>
      </c>
      <c r="K43" s="38">
        <v>918.75</v>
      </c>
      <c r="L43" s="98">
        <f t="shared" si="10"/>
        <v>409.5</v>
      </c>
      <c r="M43" s="98">
        <v>1123.5</v>
      </c>
      <c r="N43" s="38">
        <v>918.75</v>
      </c>
      <c r="O43" s="98">
        <f t="shared" si="5"/>
        <v>614.25</v>
      </c>
      <c r="P43" s="98">
        <v>1123.5</v>
      </c>
      <c r="Q43" s="38">
        <v>918.75</v>
      </c>
      <c r="R43" s="141">
        <f t="shared" si="3"/>
        <v>819</v>
      </c>
      <c r="S43" s="98"/>
      <c r="T43" s="38"/>
      <c r="U43" s="157">
        <f t="shared" si="2"/>
        <v>819</v>
      </c>
      <c r="V43" s="98"/>
      <c r="W43" s="98"/>
      <c r="X43" s="98"/>
      <c r="Y43" s="98"/>
      <c r="Z43" s="98"/>
      <c r="AA43" s="99"/>
      <c r="AB43" s="98"/>
      <c r="AC43" s="98"/>
      <c r="AD43" s="98"/>
      <c r="AE43" s="98"/>
      <c r="AF43" s="101"/>
      <c r="AG43" s="98">
        <f t="shared" si="12"/>
        <v>204.75</v>
      </c>
      <c r="AH43" s="98"/>
      <c r="AI43" s="101"/>
      <c r="AJ43" s="98"/>
      <c r="AK43" s="98"/>
      <c r="AL43" s="101"/>
      <c r="AM43" s="98"/>
      <c r="AN43" s="98"/>
      <c r="AO43" s="102"/>
      <c r="AP43" s="98"/>
    </row>
    <row r="44" spans="1:42" s="111" customFormat="1" ht="63.75">
      <c r="A44" s="96">
        <v>41</v>
      </c>
      <c r="B44" s="290" t="s">
        <v>737</v>
      </c>
      <c r="C44" s="96" t="s">
        <v>572</v>
      </c>
      <c r="D44" s="97" t="s">
        <v>685</v>
      </c>
      <c r="E44" s="97">
        <v>28.3</v>
      </c>
      <c r="F44" s="98">
        <v>0</v>
      </c>
      <c r="G44" s="98">
        <v>1485.75</v>
      </c>
      <c r="H44" s="36">
        <v>1485.75</v>
      </c>
      <c r="I44" s="99">
        <f t="shared" si="11"/>
        <v>0</v>
      </c>
      <c r="J44" s="98">
        <v>1485.75</v>
      </c>
      <c r="K44" s="38">
        <v>1485.75</v>
      </c>
      <c r="L44" s="98">
        <f t="shared" si="10"/>
        <v>0</v>
      </c>
      <c r="M44" s="98">
        <v>1485.75</v>
      </c>
      <c r="N44" s="38">
        <v>1485.75</v>
      </c>
      <c r="O44" s="98">
        <f t="shared" si="5"/>
        <v>0</v>
      </c>
      <c r="P44" s="98">
        <v>1485.75</v>
      </c>
      <c r="Q44" s="38">
        <v>1485.75</v>
      </c>
      <c r="R44" s="141">
        <f t="shared" si="3"/>
        <v>0</v>
      </c>
      <c r="S44" s="98"/>
      <c r="T44" s="38"/>
      <c r="U44" s="157">
        <f t="shared" si="2"/>
        <v>0</v>
      </c>
      <c r="V44" s="98"/>
      <c r="W44" s="98"/>
      <c r="X44" s="98"/>
      <c r="Y44" s="98"/>
      <c r="Z44" s="98"/>
      <c r="AA44" s="99"/>
      <c r="AB44" s="98"/>
      <c r="AC44" s="98"/>
      <c r="AD44" s="98"/>
      <c r="AE44" s="98"/>
      <c r="AF44" s="99"/>
      <c r="AG44" s="98">
        <f t="shared" si="12"/>
        <v>0</v>
      </c>
      <c r="AH44" s="98"/>
      <c r="AI44" s="114"/>
      <c r="AJ44" s="98"/>
      <c r="AK44" s="98"/>
      <c r="AL44" s="114"/>
      <c r="AM44" s="98"/>
      <c r="AN44" s="98"/>
      <c r="AO44" s="115"/>
      <c r="AP44" s="98"/>
    </row>
    <row r="45" spans="1:42" s="111" customFormat="1" ht="38.25">
      <c r="A45" s="96">
        <v>42</v>
      </c>
      <c r="B45" s="294" t="s">
        <v>753</v>
      </c>
      <c r="C45" s="96" t="s">
        <v>636</v>
      </c>
      <c r="D45" s="97" t="s">
        <v>603</v>
      </c>
      <c r="E45" s="97"/>
      <c r="F45" s="98">
        <v>120498</v>
      </c>
      <c r="G45" s="98">
        <v>0</v>
      </c>
      <c r="H45" s="36">
        <v>120498</v>
      </c>
      <c r="I45" s="99">
        <f t="shared" si="11"/>
        <v>0</v>
      </c>
      <c r="J45" s="98">
        <v>0</v>
      </c>
      <c r="K45" s="38">
        <v>0</v>
      </c>
      <c r="L45" s="98">
        <f t="shared" si="10"/>
        <v>0</v>
      </c>
      <c r="M45" s="98"/>
      <c r="N45" s="38"/>
      <c r="O45" s="98">
        <f t="shared" si="5"/>
        <v>0</v>
      </c>
      <c r="P45" s="98"/>
      <c r="Q45" s="38"/>
      <c r="R45" s="141">
        <f t="shared" si="3"/>
        <v>0</v>
      </c>
      <c r="S45" s="98"/>
      <c r="T45" s="38"/>
      <c r="U45" s="157">
        <f t="shared" si="2"/>
        <v>0</v>
      </c>
      <c r="V45" s="98"/>
      <c r="W45" s="98"/>
      <c r="X45" s="98"/>
      <c r="Y45" s="98"/>
      <c r="Z45" s="98"/>
      <c r="AA45" s="99"/>
      <c r="AB45" s="98"/>
      <c r="AC45" s="98"/>
      <c r="AD45" s="98"/>
      <c r="AE45" s="98"/>
      <c r="AF45" s="100"/>
      <c r="AG45" s="98">
        <f t="shared" si="12"/>
        <v>0</v>
      </c>
      <c r="AH45" s="98"/>
      <c r="AI45" s="101"/>
      <c r="AJ45" s="98"/>
      <c r="AK45" s="98"/>
      <c r="AL45" s="101"/>
      <c r="AM45" s="98"/>
      <c r="AN45" s="98"/>
      <c r="AO45" s="102"/>
      <c r="AP45" s="98"/>
    </row>
    <row r="46" spans="1:42" s="111" customFormat="1" ht="38.25">
      <c r="A46" s="96">
        <v>43</v>
      </c>
      <c r="B46" s="294" t="s">
        <v>753</v>
      </c>
      <c r="C46" s="96" t="s">
        <v>637</v>
      </c>
      <c r="D46" s="97" t="s">
        <v>603</v>
      </c>
      <c r="E46" s="97"/>
      <c r="F46" s="98">
        <v>142498</v>
      </c>
      <c r="G46" s="98">
        <v>0</v>
      </c>
      <c r="H46" s="36">
        <v>25300</v>
      </c>
      <c r="I46" s="99">
        <f t="shared" si="11"/>
        <v>117198</v>
      </c>
      <c r="J46" s="98">
        <v>0</v>
      </c>
      <c r="K46" s="38">
        <v>0</v>
      </c>
      <c r="L46" s="91">
        <f t="shared" si="10"/>
        <v>117198</v>
      </c>
      <c r="M46" s="98"/>
      <c r="N46" s="38"/>
      <c r="O46" s="98">
        <f t="shared" si="5"/>
        <v>117198</v>
      </c>
      <c r="P46" s="98"/>
      <c r="Q46" s="38"/>
      <c r="R46" s="141">
        <f t="shared" si="3"/>
        <v>117198</v>
      </c>
      <c r="S46" s="98"/>
      <c r="T46" s="38"/>
      <c r="U46" s="157">
        <f t="shared" si="2"/>
        <v>117198</v>
      </c>
      <c r="V46" s="98"/>
      <c r="W46" s="98"/>
      <c r="X46" s="98"/>
      <c r="Y46" s="98"/>
      <c r="Z46" s="98"/>
      <c r="AA46" s="99"/>
      <c r="AB46" s="98"/>
      <c r="AC46" s="98"/>
      <c r="AD46" s="98"/>
      <c r="AE46" s="98"/>
      <c r="AF46" s="100"/>
      <c r="AG46" s="98">
        <f t="shared" si="12"/>
        <v>117198</v>
      </c>
      <c r="AH46" s="98"/>
      <c r="AI46" s="101"/>
      <c r="AJ46" s="98"/>
      <c r="AK46" s="98"/>
      <c r="AL46" s="101"/>
      <c r="AM46" s="98"/>
      <c r="AN46" s="98"/>
      <c r="AO46" s="102"/>
      <c r="AP46" s="98"/>
    </row>
    <row r="47" spans="1:42" s="111" customFormat="1" ht="38.25">
      <c r="A47" s="96">
        <v>44</v>
      </c>
      <c r="B47" s="294" t="s">
        <v>753</v>
      </c>
      <c r="C47" s="96" t="s">
        <v>638</v>
      </c>
      <c r="D47" s="97" t="s">
        <v>603</v>
      </c>
      <c r="E47" s="97"/>
      <c r="F47" s="98">
        <v>142498</v>
      </c>
      <c r="G47" s="98">
        <v>0</v>
      </c>
      <c r="H47" s="36">
        <v>48921</v>
      </c>
      <c r="I47" s="99">
        <f t="shared" si="11"/>
        <v>93577</v>
      </c>
      <c r="J47" s="98">
        <v>0</v>
      </c>
      <c r="K47" s="38">
        <v>0</v>
      </c>
      <c r="L47" s="91">
        <f t="shared" si="10"/>
        <v>93577</v>
      </c>
      <c r="M47" s="98"/>
      <c r="N47" s="38"/>
      <c r="O47" s="98">
        <f t="shared" si="5"/>
        <v>93577</v>
      </c>
      <c r="P47" s="98"/>
      <c r="Q47" s="38"/>
      <c r="R47" s="141">
        <f t="shared" si="3"/>
        <v>93577</v>
      </c>
      <c r="S47" s="98"/>
      <c r="T47" s="38"/>
      <c r="U47" s="157">
        <f t="shared" si="2"/>
        <v>93577</v>
      </c>
      <c r="V47" s="98"/>
      <c r="W47" s="98"/>
      <c r="X47" s="98"/>
      <c r="Y47" s="98"/>
      <c r="Z47" s="98"/>
      <c r="AA47" s="99"/>
      <c r="AB47" s="98"/>
      <c r="AC47" s="98"/>
      <c r="AD47" s="98"/>
      <c r="AE47" s="98"/>
      <c r="AF47" s="100"/>
      <c r="AG47" s="98">
        <f t="shared" si="12"/>
        <v>93577</v>
      </c>
      <c r="AH47" s="98"/>
      <c r="AI47" s="101"/>
      <c r="AJ47" s="98"/>
      <c r="AK47" s="98"/>
      <c r="AL47" s="101"/>
      <c r="AM47" s="98"/>
      <c r="AN47" s="98"/>
      <c r="AO47" s="102"/>
      <c r="AP47" s="98"/>
    </row>
    <row r="48" spans="1:42" s="111" customFormat="1" ht="51">
      <c r="A48" s="96">
        <v>45</v>
      </c>
      <c r="B48" s="294" t="s">
        <v>753</v>
      </c>
      <c r="C48" s="96" t="s">
        <v>639</v>
      </c>
      <c r="D48" s="97" t="s">
        <v>603</v>
      </c>
      <c r="E48" s="97"/>
      <c r="F48" s="98">
        <v>127607</v>
      </c>
      <c r="G48" s="98">
        <v>0</v>
      </c>
      <c r="H48" s="36">
        <v>0</v>
      </c>
      <c r="I48" s="99">
        <f t="shared" si="11"/>
        <v>127607</v>
      </c>
      <c r="J48" s="98">
        <v>0</v>
      </c>
      <c r="K48" s="38">
        <v>0</v>
      </c>
      <c r="L48" s="91">
        <f t="shared" si="10"/>
        <v>127607</v>
      </c>
      <c r="M48" s="98"/>
      <c r="N48" s="38">
        <v>5000</v>
      </c>
      <c r="O48" s="98">
        <f t="shared" si="5"/>
        <v>122607</v>
      </c>
      <c r="P48" s="98"/>
      <c r="Q48" s="38"/>
      <c r="R48" s="141">
        <f t="shared" si="3"/>
        <v>122607</v>
      </c>
      <c r="S48" s="98"/>
      <c r="T48" s="38"/>
      <c r="U48" s="157">
        <f t="shared" si="2"/>
        <v>122607</v>
      </c>
      <c r="V48" s="98"/>
      <c r="W48" s="98"/>
      <c r="X48" s="98"/>
      <c r="Y48" s="98"/>
      <c r="Z48" s="98"/>
      <c r="AA48" s="99"/>
      <c r="AB48" s="98"/>
      <c r="AC48" s="98"/>
      <c r="AD48" s="98"/>
      <c r="AE48" s="98"/>
      <c r="AF48" s="100"/>
      <c r="AG48" s="98">
        <f t="shared" si="12"/>
        <v>127607</v>
      </c>
      <c r="AH48" s="98"/>
      <c r="AI48" s="101"/>
      <c r="AJ48" s="98"/>
      <c r="AK48" s="98"/>
      <c r="AL48" s="101"/>
      <c r="AM48" s="98"/>
      <c r="AN48" s="98"/>
      <c r="AO48" s="102"/>
      <c r="AP48" s="98"/>
    </row>
    <row r="49" spans="1:42" s="111" customFormat="1" ht="51">
      <c r="A49" s="96">
        <v>46</v>
      </c>
      <c r="B49" s="294" t="s">
        <v>753</v>
      </c>
      <c r="C49" s="96" t="s">
        <v>561</v>
      </c>
      <c r="D49" s="97" t="s">
        <v>603</v>
      </c>
      <c r="E49" s="97"/>
      <c r="F49" s="98">
        <v>0</v>
      </c>
      <c r="G49" s="98">
        <v>0</v>
      </c>
      <c r="H49" s="36">
        <v>0</v>
      </c>
      <c r="I49" s="99">
        <f t="shared" si="11"/>
        <v>0</v>
      </c>
      <c r="J49" s="98">
        <v>0</v>
      </c>
      <c r="K49" s="38">
        <v>0</v>
      </c>
      <c r="L49" s="98">
        <f t="shared" si="10"/>
        <v>0</v>
      </c>
      <c r="M49" s="98"/>
      <c r="N49" s="38"/>
      <c r="O49" s="98">
        <f t="shared" si="5"/>
        <v>0</v>
      </c>
      <c r="P49" s="98"/>
      <c r="Q49" s="38"/>
      <c r="R49" s="141">
        <f t="shared" si="3"/>
        <v>0</v>
      </c>
      <c r="S49" s="98"/>
      <c r="T49" s="38"/>
      <c r="U49" s="157">
        <f t="shared" si="2"/>
        <v>0</v>
      </c>
      <c r="V49" s="98"/>
      <c r="W49" s="98"/>
      <c r="X49" s="98"/>
      <c r="Y49" s="98"/>
      <c r="Z49" s="98"/>
      <c r="AA49" s="99"/>
      <c r="AB49" s="98"/>
      <c r="AC49" s="98"/>
      <c r="AD49" s="98"/>
      <c r="AE49" s="98"/>
      <c r="AF49" s="100"/>
      <c r="AG49" s="98">
        <f t="shared" si="12"/>
        <v>0</v>
      </c>
      <c r="AH49" s="98"/>
      <c r="AI49" s="101"/>
      <c r="AJ49" s="98"/>
      <c r="AK49" s="98"/>
      <c r="AL49" s="101"/>
      <c r="AM49" s="98"/>
      <c r="AN49" s="98"/>
      <c r="AO49" s="102"/>
      <c r="AP49" s="98"/>
    </row>
    <row r="50" spans="1:42" s="111" customFormat="1" ht="38.25">
      <c r="A50" s="96">
        <v>47</v>
      </c>
      <c r="B50" s="296" t="s">
        <v>753</v>
      </c>
      <c r="C50" s="96" t="s">
        <v>640</v>
      </c>
      <c r="D50" s="97" t="s">
        <v>641</v>
      </c>
      <c r="E50" s="97"/>
      <c r="F50" s="98">
        <v>77066</v>
      </c>
      <c r="G50" s="98">
        <v>0</v>
      </c>
      <c r="H50" s="36"/>
      <c r="I50" s="99">
        <f t="shared" si="11"/>
        <v>77066</v>
      </c>
      <c r="J50" s="98"/>
      <c r="K50" s="38"/>
      <c r="L50" s="98">
        <f t="shared" si="10"/>
        <v>77066</v>
      </c>
      <c r="M50" s="98"/>
      <c r="N50" s="38"/>
      <c r="O50" s="98">
        <f t="shared" si="5"/>
        <v>77066</v>
      </c>
      <c r="P50" s="98"/>
      <c r="Q50" s="38"/>
      <c r="R50" s="141">
        <f t="shared" si="3"/>
        <v>77066</v>
      </c>
      <c r="S50" s="98"/>
      <c r="T50" s="38"/>
      <c r="U50" s="157">
        <f t="shared" si="2"/>
        <v>77066</v>
      </c>
      <c r="V50" s="98"/>
      <c r="W50" s="98"/>
      <c r="X50" s="98"/>
      <c r="Y50" s="98"/>
      <c r="Z50" s="98"/>
      <c r="AA50" s="99"/>
      <c r="AB50" s="98"/>
      <c r="AC50" s="98"/>
      <c r="AD50" s="98"/>
      <c r="AE50" s="98"/>
      <c r="AF50" s="100"/>
      <c r="AG50" s="98">
        <f t="shared" si="12"/>
        <v>77066</v>
      </c>
      <c r="AH50" s="98"/>
      <c r="AI50" s="101"/>
      <c r="AJ50" s="98"/>
      <c r="AK50" s="98"/>
      <c r="AL50" s="101"/>
      <c r="AM50" s="98"/>
      <c r="AN50" s="98"/>
      <c r="AO50" s="102"/>
      <c r="AP50" s="98"/>
    </row>
    <row r="51" spans="1:42" s="111" customFormat="1" ht="63.75">
      <c r="A51" s="96">
        <v>48</v>
      </c>
      <c r="B51" s="296" t="s">
        <v>753</v>
      </c>
      <c r="C51" s="96" t="s">
        <v>504</v>
      </c>
      <c r="D51" s="97" t="s">
        <v>641</v>
      </c>
      <c r="E51" s="97"/>
      <c r="F51" s="98">
        <v>135822</v>
      </c>
      <c r="G51" s="98">
        <v>0</v>
      </c>
      <c r="H51" s="36">
        <v>27321</v>
      </c>
      <c r="I51" s="99">
        <f t="shared" si="11"/>
        <v>108501</v>
      </c>
      <c r="J51" s="98">
        <v>0</v>
      </c>
      <c r="K51" s="38">
        <v>5000</v>
      </c>
      <c r="L51" s="91">
        <f>I51+J51-K51</f>
        <v>103501</v>
      </c>
      <c r="M51" s="98"/>
      <c r="N51" s="38">
        <v>9200</v>
      </c>
      <c r="O51" s="98">
        <f t="shared" si="5"/>
        <v>94301</v>
      </c>
      <c r="P51" s="98"/>
      <c r="Q51" s="38">
        <v>28000</v>
      </c>
      <c r="R51" s="141">
        <f t="shared" si="3"/>
        <v>66301</v>
      </c>
      <c r="S51" s="98"/>
      <c r="T51" s="38"/>
      <c r="U51" s="157">
        <f t="shared" si="2"/>
        <v>66301</v>
      </c>
      <c r="V51" s="98"/>
      <c r="W51" s="98"/>
      <c r="X51" s="98"/>
      <c r="Y51" s="98"/>
      <c r="Z51" s="98"/>
      <c r="AA51" s="99"/>
      <c r="AB51" s="98"/>
      <c r="AC51" s="98"/>
      <c r="AD51" s="98"/>
      <c r="AE51" s="98"/>
      <c r="AF51" s="100"/>
      <c r="AG51" s="98">
        <f t="shared" si="12"/>
        <v>108501</v>
      </c>
      <c r="AH51" s="98"/>
      <c r="AI51" s="101"/>
      <c r="AJ51" s="98"/>
      <c r="AK51" s="98"/>
      <c r="AL51" s="101"/>
      <c r="AM51" s="98"/>
      <c r="AN51" s="98"/>
      <c r="AO51" s="102"/>
      <c r="AP51" s="98"/>
    </row>
    <row r="52" spans="1:42" s="111" customFormat="1" ht="38.25">
      <c r="A52" s="96">
        <v>49</v>
      </c>
      <c r="B52" s="296" t="s">
        <v>753</v>
      </c>
      <c r="C52" s="96" t="s">
        <v>583</v>
      </c>
      <c r="D52" s="97" t="s">
        <v>584</v>
      </c>
      <c r="E52" s="97"/>
      <c r="F52" s="98">
        <v>20671</v>
      </c>
      <c r="G52" s="98">
        <v>0</v>
      </c>
      <c r="H52" s="36">
        <v>20671</v>
      </c>
      <c r="I52" s="99">
        <f t="shared" si="11"/>
        <v>0</v>
      </c>
      <c r="J52" s="98">
        <v>0</v>
      </c>
      <c r="K52" s="38">
        <v>0</v>
      </c>
      <c r="L52" s="98">
        <f t="shared" si="10"/>
        <v>0</v>
      </c>
      <c r="M52" s="98"/>
      <c r="N52" s="38"/>
      <c r="O52" s="98">
        <f t="shared" si="5"/>
        <v>0</v>
      </c>
      <c r="P52" s="98"/>
      <c r="Q52" s="38"/>
      <c r="R52" s="141">
        <f t="shared" si="3"/>
        <v>0</v>
      </c>
      <c r="S52" s="98"/>
      <c r="T52" s="38"/>
      <c r="U52" s="157">
        <f t="shared" si="2"/>
        <v>0</v>
      </c>
      <c r="V52" s="98"/>
      <c r="W52" s="98"/>
      <c r="X52" s="98"/>
      <c r="Y52" s="98"/>
      <c r="Z52" s="98"/>
      <c r="AA52" s="99"/>
      <c r="AB52" s="98"/>
      <c r="AC52" s="98"/>
      <c r="AD52" s="98"/>
      <c r="AE52" s="98"/>
      <c r="AF52" s="98"/>
      <c r="AG52" s="98">
        <f t="shared" si="12"/>
        <v>0</v>
      </c>
      <c r="AH52" s="98"/>
      <c r="AI52" s="101"/>
      <c r="AJ52" s="98"/>
      <c r="AK52" s="98"/>
      <c r="AL52" s="101"/>
      <c r="AM52" s="98"/>
      <c r="AN52" s="98"/>
      <c r="AO52" s="102"/>
      <c r="AP52" s="98"/>
    </row>
    <row r="53" spans="1:42" s="111" customFormat="1" ht="25.5">
      <c r="A53" s="96">
        <v>50</v>
      </c>
      <c r="B53" s="296" t="s">
        <v>753</v>
      </c>
      <c r="C53" s="96" t="s">
        <v>677</v>
      </c>
      <c r="D53" s="97" t="s">
        <v>678</v>
      </c>
      <c r="E53" s="97"/>
      <c r="F53" s="98">
        <v>20671</v>
      </c>
      <c r="G53" s="98">
        <v>0</v>
      </c>
      <c r="H53" s="36">
        <v>20671</v>
      </c>
      <c r="I53" s="99">
        <f t="shared" si="11"/>
        <v>0</v>
      </c>
      <c r="J53" s="98">
        <v>0</v>
      </c>
      <c r="K53" s="38">
        <v>0</v>
      </c>
      <c r="L53" s="98">
        <f t="shared" si="10"/>
        <v>0</v>
      </c>
      <c r="M53" s="98"/>
      <c r="N53" s="38"/>
      <c r="O53" s="98">
        <f t="shared" si="5"/>
        <v>0</v>
      </c>
      <c r="P53" s="98"/>
      <c r="Q53" s="38"/>
      <c r="R53" s="141">
        <f t="shared" si="3"/>
        <v>0</v>
      </c>
      <c r="S53" s="98"/>
      <c r="T53" s="38"/>
      <c r="U53" s="157">
        <f t="shared" si="2"/>
        <v>0</v>
      </c>
      <c r="V53" s="98"/>
      <c r="W53" s="98"/>
      <c r="X53" s="98"/>
      <c r="Y53" s="98"/>
      <c r="Z53" s="98"/>
      <c r="AA53" s="99"/>
      <c r="AB53" s="98"/>
      <c r="AC53" s="98"/>
      <c r="AD53" s="98"/>
      <c r="AE53" s="98"/>
      <c r="AF53" s="100"/>
      <c r="AG53" s="98">
        <f t="shared" si="12"/>
        <v>0</v>
      </c>
      <c r="AH53" s="98"/>
      <c r="AI53" s="101"/>
      <c r="AJ53" s="98"/>
      <c r="AK53" s="98"/>
      <c r="AL53" s="101"/>
      <c r="AM53" s="98"/>
      <c r="AN53" s="98"/>
      <c r="AO53" s="102"/>
      <c r="AP53" s="98"/>
    </row>
    <row r="54" spans="1:42" s="111" customFormat="1" ht="25.5">
      <c r="A54" s="96">
        <v>51</v>
      </c>
      <c r="B54" s="296" t="s">
        <v>753</v>
      </c>
      <c r="C54" s="96" t="s">
        <v>679</v>
      </c>
      <c r="D54" s="97" t="s">
        <v>678</v>
      </c>
      <c r="E54" s="97"/>
      <c r="F54" s="98">
        <v>20671</v>
      </c>
      <c r="G54" s="98">
        <v>0</v>
      </c>
      <c r="H54" s="36">
        <v>20671</v>
      </c>
      <c r="I54" s="99">
        <f t="shared" si="11"/>
        <v>0</v>
      </c>
      <c r="J54" s="98">
        <v>0</v>
      </c>
      <c r="K54" s="38">
        <v>0</v>
      </c>
      <c r="L54" s="98">
        <f t="shared" si="10"/>
        <v>0</v>
      </c>
      <c r="M54" s="98"/>
      <c r="N54" s="38"/>
      <c r="O54" s="98">
        <f t="shared" si="5"/>
        <v>0</v>
      </c>
      <c r="P54" s="98"/>
      <c r="Q54" s="38"/>
      <c r="R54" s="141">
        <f t="shared" si="3"/>
        <v>0</v>
      </c>
      <c r="S54" s="98"/>
      <c r="T54" s="38"/>
      <c r="U54" s="157">
        <f t="shared" si="2"/>
        <v>0</v>
      </c>
      <c r="V54" s="98"/>
      <c r="W54" s="98"/>
      <c r="X54" s="98"/>
      <c r="Y54" s="98"/>
      <c r="Z54" s="98"/>
      <c r="AA54" s="99"/>
      <c r="AB54" s="98"/>
      <c r="AC54" s="98"/>
      <c r="AD54" s="98"/>
      <c r="AE54" s="98"/>
      <c r="AF54" s="100"/>
      <c r="AG54" s="98">
        <f t="shared" si="12"/>
        <v>0</v>
      </c>
      <c r="AH54" s="98"/>
      <c r="AI54" s="101"/>
      <c r="AJ54" s="98"/>
      <c r="AK54" s="98"/>
      <c r="AL54" s="101"/>
      <c r="AM54" s="98"/>
      <c r="AN54" s="98"/>
      <c r="AO54" s="102"/>
      <c r="AP54" s="98"/>
    </row>
    <row r="55" spans="1:42" s="111" customFormat="1" ht="25.5">
      <c r="A55" s="96">
        <v>52</v>
      </c>
      <c r="B55" s="296" t="s">
        <v>753</v>
      </c>
      <c r="C55" s="96" t="s">
        <v>680</v>
      </c>
      <c r="D55" s="97" t="s">
        <v>678</v>
      </c>
      <c r="E55" s="97"/>
      <c r="F55" s="98">
        <v>20671</v>
      </c>
      <c r="G55" s="98">
        <v>0</v>
      </c>
      <c r="H55" s="36">
        <v>20671</v>
      </c>
      <c r="I55" s="99">
        <f t="shared" si="11"/>
        <v>0</v>
      </c>
      <c r="J55" s="98">
        <v>0</v>
      </c>
      <c r="K55" s="38">
        <v>0</v>
      </c>
      <c r="L55" s="98">
        <f t="shared" si="10"/>
        <v>0</v>
      </c>
      <c r="M55" s="98"/>
      <c r="N55" s="38"/>
      <c r="O55" s="98">
        <f t="shared" si="5"/>
        <v>0</v>
      </c>
      <c r="P55" s="98"/>
      <c r="Q55" s="38"/>
      <c r="R55" s="141">
        <f t="shared" si="3"/>
        <v>0</v>
      </c>
      <c r="S55" s="98"/>
      <c r="T55" s="38"/>
      <c r="U55" s="157">
        <f t="shared" si="2"/>
        <v>0</v>
      </c>
      <c r="V55" s="98"/>
      <c r="W55" s="98"/>
      <c r="X55" s="98"/>
      <c r="Y55" s="98"/>
      <c r="Z55" s="98"/>
      <c r="AA55" s="99"/>
      <c r="AB55" s="98"/>
      <c r="AC55" s="98"/>
      <c r="AD55" s="98"/>
      <c r="AE55" s="98"/>
      <c r="AF55" s="98"/>
      <c r="AG55" s="98">
        <f t="shared" si="12"/>
        <v>0</v>
      </c>
      <c r="AH55" s="98"/>
      <c r="AI55" s="101"/>
      <c r="AJ55" s="98"/>
      <c r="AK55" s="98"/>
      <c r="AL55" s="101"/>
      <c r="AM55" s="98"/>
      <c r="AN55" s="98"/>
      <c r="AO55" s="102"/>
      <c r="AP55" s="98"/>
    </row>
    <row r="56" spans="1:42" s="111" customFormat="1" ht="38.25">
      <c r="A56" s="96">
        <v>53</v>
      </c>
      <c r="B56" s="296" t="s">
        <v>753</v>
      </c>
      <c r="C56" s="96" t="s">
        <v>666</v>
      </c>
      <c r="D56" s="97" t="s">
        <v>668</v>
      </c>
      <c r="E56" s="97"/>
      <c r="F56" s="98">
        <v>4226</v>
      </c>
      <c r="G56" s="98">
        <v>2113</v>
      </c>
      <c r="H56" s="36">
        <v>2113</v>
      </c>
      <c r="I56" s="99">
        <f t="shared" si="11"/>
        <v>4226</v>
      </c>
      <c r="J56" s="98">
        <v>2113</v>
      </c>
      <c r="K56" s="38">
        <v>2113</v>
      </c>
      <c r="L56" s="98">
        <f t="shared" si="10"/>
        <v>4226</v>
      </c>
      <c r="M56" s="98">
        <v>2113</v>
      </c>
      <c r="N56" s="38">
        <v>2113</v>
      </c>
      <c r="O56" s="98">
        <f t="shared" si="5"/>
        <v>4226</v>
      </c>
      <c r="P56" s="98">
        <v>2113</v>
      </c>
      <c r="Q56" s="38">
        <v>2113</v>
      </c>
      <c r="R56" s="141">
        <f t="shared" si="3"/>
        <v>4226</v>
      </c>
      <c r="S56" s="98"/>
      <c r="T56" s="38"/>
      <c r="U56" s="157">
        <f t="shared" si="2"/>
        <v>4226</v>
      </c>
      <c r="V56" s="98"/>
      <c r="W56" s="98"/>
      <c r="X56" s="98"/>
      <c r="Y56" s="98"/>
      <c r="Z56" s="98"/>
      <c r="AA56" s="99"/>
      <c r="AB56" s="98"/>
      <c r="AC56" s="98"/>
      <c r="AD56" s="98"/>
      <c r="AE56" s="98"/>
      <c r="AF56" s="98"/>
      <c r="AG56" s="98">
        <f t="shared" si="12"/>
        <v>4226</v>
      </c>
      <c r="AH56" s="98"/>
      <c r="AI56" s="101"/>
      <c r="AJ56" s="98"/>
      <c r="AK56" s="98"/>
      <c r="AL56" s="101"/>
      <c r="AM56" s="98"/>
      <c r="AN56" s="98"/>
      <c r="AO56" s="102"/>
      <c r="AP56" s="98"/>
    </row>
    <row r="57" spans="1:42" s="111" customFormat="1" ht="38.25">
      <c r="A57" s="96">
        <v>54</v>
      </c>
      <c r="B57" s="296" t="s">
        <v>753</v>
      </c>
      <c r="C57" s="96" t="s">
        <v>667</v>
      </c>
      <c r="D57" s="97" t="s">
        <v>669</v>
      </c>
      <c r="E57" s="97"/>
      <c r="F57" s="98">
        <v>1265</v>
      </c>
      <c r="G57" s="98">
        <v>6265</v>
      </c>
      <c r="H57" s="36">
        <v>6265</v>
      </c>
      <c r="I57" s="99">
        <f t="shared" si="11"/>
        <v>1265</v>
      </c>
      <c r="J57" s="98">
        <v>6265</v>
      </c>
      <c r="K57" s="38">
        <v>0</v>
      </c>
      <c r="L57" s="98">
        <f t="shared" si="10"/>
        <v>7530</v>
      </c>
      <c r="M57" s="98">
        <v>6265</v>
      </c>
      <c r="N57" s="38">
        <v>6265</v>
      </c>
      <c r="O57" s="98">
        <f t="shared" si="5"/>
        <v>7530</v>
      </c>
      <c r="P57" s="98">
        <v>6265</v>
      </c>
      <c r="Q57" s="38">
        <v>6265</v>
      </c>
      <c r="R57" s="141">
        <f t="shared" si="3"/>
        <v>7530</v>
      </c>
      <c r="S57" s="98"/>
      <c r="T57" s="38">
        <v>6265</v>
      </c>
      <c r="U57" s="157">
        <f t="shared" si="2"/>
        <v>1265</v>
      </c>
      <c r="V57" s="98"/>
      <c r="W57" s="98"/>
      <c r="X57" s="98"/>
      <c r="Y57" s="98"/>
      <c r="Z57" s="98"/>
      <c r="AA57" s="99"/>
      <c r="AB57" s="98"/>
      <c r="AC57" s="98"/>
      <c r="AD57" s="98"/>
      <c r="AE57" s="98"/>
      <c r="AF57" s="99"/>
      <c r="AG57" s="98">
        <f t="shared" si="12"/>
        <v>1265</v>
      </c>
      <c r="AH57" s="98"/>
      <c r="AI57" s="114"/>
      <c r="AJ57" s="98"/>
      <c r="AK57" s="98"/>
      <c r="AL57" s="114"/>
      <c r="AM57" s="98"/>
      <c r="AN57" s="98"/>
      <c r="AO57" s="115"/>
      <c r="AP57" s="98"/>
    </row>
    <row r="58" spans="1:42" s="111" customFormat="1" ht="38.25">
      <c r="A58" s="96">
        <v>55</v>
      </c>
      <c r="B58" s="296" t="s">
        <v>753</v>
      </c>
      <c r="C58" s="96" t="s">
        <v>652</v>
      </c>
      <c r="D58" s="97" t="s">
        <v>603</v>
      </c>
      <c r="E58" s="97"/>
      <c r="F58" s="98">
        <v>5798</v>
      </c>
      <c r="G58" s="98">
        <v>2899</v>
      </c>
      <c r="H58" s="36">
        <v>2899</v>
      </c>
      <c r="I58" s="99">
        <f t="shared" si="11"/>
        <v>5798</v>
      </c>
      <c r="J58" s="98">
        <v>2899</v>
      </c>
      <c r="K58" s="38">
        <v>2899</v>
      </c>
      <c r="L58" s="98">
        <f t="shared" si="10"/>
        <v>5798</v>
      </c>
      <c r="M58" s="98">
        <v>2899</v>
      </c>
      <c r="N58" s="38">
        <v>2899</v>
      </c>
      <c r="O58" s="98">
        <f t="shared" si="5"/>
        <v>5798</v>
      </c>
      <c r="P58" s="98">
        <v>2899</v>
      </c>
      <c r="Q58" s="38">
        <v>2899</v>
      </c>
      <c r="R58" s="141">
        <f t="shared" si="3"/>
        <v>5798</v>
      </c>
      <c r="S58" s="98"/>
      <c r="T58" s="38"/>
      <c r="U58" s="157">
        <f t="shared" si="2"/>
        <v>5798</v>
      </c>
      <c r="V58" s="98"/>
      <c r="W58" s="98"/>
      <c r="X58" s="98"/>
      <c r="Y58" s="98"/>
      <c r="Z58" s="98"/>
      <c r="AA58" s="99"/>
      <c r="AB58" s="98"/>
      <c r="AC58" s="98"/>
      <c r="AD58" s="98"/>
      <c r="AE58" s="98"/>
      <c r="AF58" s="98"/>
      <c r="AG58" s="98">
        <f t="shared" si="12"/>
        <v>5798</v>
      </c>
      <c r="AH58" s="98"/>
      <c r="AI58" s="101"/>
      <c r="AJ58" s="98"/>
      <c r="AK58" s="98"/>
      <c r="AL58" s="101"/>
      <c r="AM58" s="98"/>
      <c r="AN58" s="98"/>
      <c r="AO58" s="102"/>
      <c r="AP58" s="98"/>
    </row>
    <row r="59" spans="1:42" s="111" customFormat="1" ht="38.25">
      <c r="A59" s="96">
        <v>56</v>
      </c>
      <c r="B59" s="296" t="s">
        <v>753</v>
      </c>
      <c r="C59" s="96" t="s">
        <v>653</v>
      </c>
      <c r="D59" s="97" t="s">
        <v>603</v>
      </c>
      <c r="E59" s="97"/>
      <c r="F59" s="98">
        <v>5798</v>
      </c>
      <c r="G59" s="98">
        <v>2899</v>
      </c>
      <c r="H59" s="36">
        <v>2899</v>
      </c>
      <c r="I59" s="99">
        <f t="shared" si="11"/>
        <v>5798</v>
      </c>
      <c r="J59" s="98">
        <v>2899</v>
      </c>
      <c r="K59" s="38">
        <v>2899</v>
      </c>
      <c r="L59" s="98">
        <f t="shared" si="10"/>
        <v>5798</v>
      </c>
      <c r="M59" s="98">
        <v>2899</v>
      </c>
      <c r="N59" s="38">
        <v>2899</v>
      </c>
      <c r="O59" s="98">
        <f t="shared" si="5"/>
        <v>5798</v>
      </c>
      <c r="P59" s="98">
        <v>2899</v>
      </c>
      <c r="Q59" s="38">
        <v>2899</v>
      </c>
      <c r="R59" s="141">
        <f t="shared" si="3"/>
        <v>5798</v>
      </c>
      <c r="S59" s="98"/>
      <c r="T59" s="38"/>
      <c r="U59" s="157">
        <f t="shared" si="2"/>
        <v>5798</v>
      </c>
      <c r="V59" s="98"/>
      <c r="W59" s="98"/>
      <c r="X59" s="98"/>
      <c r="Y59" s="98"/>
      <c r="Z59" s="98"/>
      <c r="AA59" s="99"/>
      <c r="AB59" s="98"/>
      <c r="AC59" s="98"/>
      <c r="AD59" s="98"/>
      <c r="AE59" s="98"/>
      <c r="AF59" s="98"/>
      <c r="AG59" s="98">
        <f t="shared" si="12"/>
        <v>5798</v>
      </c>
      <c r="AH59" s="98"/>
      <c r="AI59" s="101"/>
      <c r="AJ59" s="98"/>
      <c r="AK59" s="98"/>
      <c r="AL59" s="101"/>
      <c r="AM59" s="98"/>
      <c r="AN59" s="98"/>
      <c r="AO59" s="102"/>
      <c r="AP59" s="98"/>
    </row>
    <row r="60" spans="1:42" s="111" customFormat="1" ht="38.25">
      <c r="A60" s="96">
        <v>57</v>
      </c>
      <c r="B60" s="296" t="s">
        <v>753</v>
      </c>
      <c r="C60" s="96" t="s">
        <v>654</v>
      </c>
      <c r="D60" s="97" t="s">
        <v>603</v>
      </c>
      <c r="E60" s="97"/>
      <c r="F60" s="98">
        <v>2899</v>
      </c>
      <c r="G60" s="98">
        <v>2899</v>
      </c>
      <c r="H60" s="36">
        <v>2899</v>
      </c>
      <c r="I60" s="99">
        <f t="shared" si="11"/>
        <v>2899</v>
      </c>
      <c r="J60" s="98">
        <v>2899</v>
      </c>
      <c r="K60" s="38">
        <v>2899</v>
      </c>
      <c r="L60" s="98">
        <f t="shared" si="10"/>
        <v>2899</v>
      </c>
      <c r="M60" s="98">
        <v>2889</v>
      </c>
      <c r="N60" s="38">
        <v>2899</v>
      </c>
      <c r="O60" s="98">
        <f t="shared" si="5"/>
        <v>2889</v>
      </c>
      <c r="P60" s="98">
        <v>2899</v>
      </c>
      <c r="Q60" s="38">
        <v>2899</v>
      </c>
      <c r="R60" s="141">
        <f t="shared" si="3"/>
        <v>2889</v>
      </c>
      <c r="S60" s="98"/>
      <c r="T60" s="38"/>
      <c r="U60" s="157">
        <f t="shared" si="2"/>
        <v>2889</v>
      </c>
      <c r="V60" s="98"/>
      <c r="W60" s="98"/>
      <c r="X60" s="98"/>
      <c r="Y60" s="98"/>
      <c r="Z60" s="98"/>
      <c r="AA60" s="99"/>
      <c r="AB60" s="98"/>
      <c r="AC60" s="98"/>
      <c r="AD60" s="98"/>
      <c r="AE60" s="98"/>
      <c r="AF60" s="98"/>
      <c r="AG60" s="98">
        <f t="shared" si="12"/>
        <v>2899</v>
      </c>
      <c r="AH60" s="98"/>
      <c r="AI60" s="101"/>
      <c r="AJ60" s="98"/>
      <c r="AK60" s="98"/>
      <c r="AL60" s="101"/>
      <c r="AM60" s="98"/>
      <c r="AN60" s="98"/>
      <c r="AO60" s="102"/>
      <c r="AP60" s="98"/>
    </row>
    <row r="61" spans="1:42" s="111" customFormat="1" ht="38.25">
      <c r="A61" s="96">
        <v>58</v>
      </c>
      <c r="B61" s="296" t="s">
        <v>753</v>
      </c>
      <c r="C61" s="96" t="s">
        <v>655</v>
      </c>
      <c r="D61" s="97" t="s">
        <v>603</v>
      </c>
      <c r="E61" s="97"/>
      <c r="F61" s="98">
        <v>5798</v>
      </c>
      <c r="G61" s="98">
        <v>2899</v>
      </c>
      <c r="H61" s="36">
        <v>2899</v>
      </c>
      <c r="I61" s="99">
        <f t="shared" si="11"/>
        <v>5798</v>
      </c>
      <c r="J61" s="98">
        <v>2899</v>
      </c>
      <c r="K61" s="38">
        <v>2899</v>
      </c>
      <c r="L61" s="98">
        <f t="shared" si="10"/>
        <v>5798</v>
      </c>
      <c r="M61" s="98">
        <v>2899</v>
      </c>
      <c r="N61" s="38">
        <v>2899</v>
      </c>
      <c r="O61" s="98">
        <f t="shared" si="5"/>
        <v>5798</v>
      </c>
      <c r="P61" s="98">
        <v>2899</v>
      </c>
      <c r="Q61" s="38">
        <v>2899</v>
      </c>
      <c r="R61" s="141">
        <f t="shared" si="3"/>
        <v>5798</v>
      </c>
      <c r="S61" s="98"/>
      <c r="T61" s="38"/>
      <c r="U61" s="157">
        <f t="shared" si="2"/>
        <v>5798</v>
      </c>
      <c r="V61" s="98"/>
      <c r="W61" s="98"/>
      <c r="X61" s="98"/>
      <c r="Y61" s="98"/>
      <c r="Z61" s="98"/>
      <c r="AA61" s="99"/>
      <c r="AB61" s="98"/>
      <c r="AC61" s="98"/>
      <c r="AD61" s="98"/>
      <c r="AE61" s="98"/>
      <c r="AF61" s="100"/>
      <c r="AG61" s="98">
        <f t="shared" si="12"/>
        <v>5798</v>
      </c>
      <c r="AH61" s="98"/>
      <c r="AI61" s="101"/>
      <c r="AJ61" s="98"/>
      <c r="AK61" s="98"/>
      <c r="AL61" s="101"/>
      <c r="AM61" s="98"/>
      <c r="AN61" s="98"/>
      <c r="AO61" s="102"/>
      <c r="AP61" s="98"/>
    </row>
    <row r="62" spans="1:42" s="135" customFormat="1" ht="72" customHeight="1">
      <c r="A62" s="89">
        <v>59</v>
      </c>
      <c r="B62" s="297" t="s">
        <v>738</v>
      </c>
      <c r="C62" s="89" t="s">
        <v>925</v>
      </c>
      <c r="D62" s="90" t="s">
        <v>642</v>
      </c>
      <c r="E62" s="90">
        <v>128.8</v>
      </c>
      <c r="F62" s="91">
        <v>25200</v>
      </c>
      <c r="G62" s="91">
        <v>1350</v>
      </c>
      <c r="H62" s="36">
        <v>23000</v>
      </c>
      <c r="I62" s="92">
        <f t="shared" si="11"/>
        <v>3550</v>
      </c>
      <c r="J62" s="91">
        <v>1350</v>
      </c>
      <c r="K62" s="38">
        <v>0</v>
      </c>
      <c r="L62" s="91">
        <f t="shared" si="10"/>
        <v>4900</v>
      </c>
      <c r="M62" s="91">
        <v>1350</v>
      </c>
      <c r="N62" s="38"/>
      <c r="O62" s="98">
        <f t="shared" si="5"/>
        <v>6250</v>
      </c>
      <c r="P62" s="91">
        <v>1350</v>
      </c>
      <c r="Q62" s="38"/>
      <c r="R62" s="141">
        <f t="shared" si="3"/>
        <v>7600</v>
      </c>
      <c r="S62" s="91"/>
      <c r="T62" s="38"/>
      <c r="U62" s="157">
        <f t="shared" si="2"/>
        <v>7600</v>
      </c>
      <c r="V62" s="91"/>
      <c r="W62" s="91"/>
      <c r="X62" s="91"/>
      <c r="Y62" s="91"/>
      <c r="Z62" s="91"/>
      <c r="AA62" s="92"/>
      <c r="AB62" s="91"/>
      <c r="AC62" s="91"/>
      <c r="AD62" s="91"/>
      <c r="AE62" s="91"/>
      <c r="AF62" s="93"/>
      <c r="AG62" s="91">
        <f t="shared" si="12"/>
        <v>3550</v>
      </c>
      <c r="AH62" s="91"/>
      <c r="AI62" s="94"/>
      <c r="AJ62" s="91"/>
      <c r="AK62" s="91"/>
      <c r="AL62" s="94"/>
      <c r="AM62" s="91"/>
      <c r="AN62" s="91"/>
      <c r="AO62" s="95"/>
      <c r="AP62" s="91"/>
    </row>
    <row r="63" spans="1:42" s="121" customFormat="1" ht="63.75">
      <c r="A63" s="89">
        <v>60</v>
      </c>
      <c r="B63" s="297" t="s">
        <v>738</v>
      </c>
      <c r="C63" s="89" t="s">
        <v>793</v>
      </c>
      <c r="D63" s="90" t="s">
        <v>794</v>
      </c>
      <c r="E63" s="90">
        <v>99.8</v>
      </c>
      <c r="F63" s="91">
        <v>67940</v>
      </c>
      <c r="G63" s="91">
        <v>10794</v>
      </c>
      <c r="H63" s="36">
        <v>0</v>
      </c>
      <c r="I63" s="92">
        <f t="shared" si="11"/>
        <v>78734</v>
      </c>
      <c r="J63" s="91">
        <v>10794</v>
      </c>
      <c r="K63" s="38">
        <v>0</v>
      </c>
      <c r="L63" s="91">
        <f t="shared" si="10"/>
        <v>89528</v>
      </c>
      <c r="M63" s="91">
        <v>10794</v>
      </c>
      <c r="N63" s="38"/>
      <c r="O63" s="98">
        <f t="shared" si="5"/>
        <v>100322</v>
      </c>
      <c r="P63" s="91">
        <v>10794</v>
      </c>
      <c r="Q63" s="38"/>
      <c r="R63" s="141">
        <f t="shared" si="3"/>
        <v>111116</v>
      </c>
      <c r="S63" s="91"/>
      <c r="T63" s="38"/>
      <c r="U63" s="157">
        <f t="shared" si="2"/>
        <v>111116</v>
      </c>
      <c r="V63" s="91"/>
      <c r="W63" s="91"/>
      <c r="X63" s="91"/>
      <c r="Y63" s="91"/>
      <c r="Z63" s="91"/>
      <c r="AA63" s="92"/>
      <c r="AB63" s="91"/>
      <c r="AC63" s="91"/>
      <c r="AD63" s="91"/>
      <c r="AE63" s="91"/>
      <c r="AF63" s="93"/>
      <c r="AG63" s="91">
        <f>F63+G63-H63</f>
        <v>78734</v>
      </c>
      <c r="AH63" s="91"/>
      <c r="AI63" s="94"/>
      <c r="AJ63" s="91"/>
      <c r="AK63" s="91"/>
      <c r="AL63" s="94"/>
      <c r="AM63" s="91"/>
      <c r="AN63" s="91"/>
      <c r="AO63" s="95"/>
      <c r="AP63" s="91"/>
    </row>
    <row r="64" spans="1:42" s="130" customFormat="1" ht="63.75">
      <c r="A64" s="96">
        <v>61</v>
      </c>
      <c r="B64" s="294" t="s">
        <v>739</v>
      </c>
      <c r="C64" s="96" t="s">
        <v>795</v>
      </c>
      <c r="D64" s="97" t="s">
        <v>643</v>
      </c>
      <c r="E64" s="97">
        <v>14.4</v>
      </c>
      <c r="F64" s="98">
        <v>0</v>
      </c>
      <c r="G64" s="98">
        <v>1285.2</v>
      </c>
      <c r="H64" s="36">
        <v>1286</v>
      </c>
      <c r="I64" s="99">
        <f t="shared" si="11"/>
        <v>-0.7999999999999545</v>
      </c>
      <c r="J64" s="98">
        <v>1285.2</v>
      </c>
      <c r="K64" s="38">
        <v>1286</v>
      </c>
      <c r="L64" s="98">
        <f t="shared" si="10"/>
        <v>-1.599999999999909</v>
      </c>
      <c r="M64" s="98">
        <v>1285.2</v>
      </c>
      <c r="N64" s="38">
        <v>1286</v>
      </c>
      <c r="O64" s="98">
        <f t="shared" si="5"/>
        <v>-2.3999999999998636</v>
      </c>
      <c r="P64" s="98">
        <v>1285.2</v>
      </c>
      <c r="Q64" s="38">
        <v>1286</v>
      </c>
      <c r="R64" s="141">
        <f t="shared" si="3"/>
        <v>-3.199999999999818</v>
      </c>
      <c r="S64" s="98"/>
      <c r="T64" s="38"/>
      <c r="U64" s="157">
        <f t="shared" si="2"/>
        <v>-3.199999999999818</v>
      </c>
      <c r="V64" s="98"/>
      <c r="W64" s="98"/>
      <c r="X64" s="98"/>
      <c r="Y64" s="98"/>
      <c r="Z64" s="98"/>
      <c r="AA64" s="99"/>
      <c r="AB64" s="98"/>
      <c r="AC64" s="98"/>
      <c r="AD64" s="98"/>
      <c r="AE64" s="98"/>
      <c r="AF64" s="100"/>
      <c r="AG64" s="98">
        <f>F64+G64-H64</f>
        <v>-0.7999999999999545</v>
      </c>
      <c r="AH64" s="98"/>
      <c r="AI64" s="101"/>
      <c r="AJ64" s="98"/>
      <c r="AK64" s="98"/>
      <c r="AL64" s="101"/>
      <c r="AM64" s="98"/>
      <c r="AN64" s="98"/>
      <c r="AO64" s="102"/>
      <c r="AP64" s="98"/>
    </row>
    <row r="65" spans="1:42" s="111" customFormat="1" ht="74.25" customHeight="1">
      <c r="A65" s="96">
        <v>62</v>
      </c>
      <c r="B65" s="294" t="s">
        <v>770</v>
      </c>
      <c r="C65" s="96" t="s">
        <v>768</v>
      </c>
      <c r="D65" s="97" t="s">
        <v>926</v>
      </c>
      <c r="E65" s="97">
        <v>23.8</v>
      </c>
      <c r="F65" s="98">
        <v>0</v>
      </c>
      <c r="G65" s="98">
        <v>1840.93</v>
      </c>
      <c r="H65" s="36">
        <v>1840.93</v>
      </c>
      <c r="I65" s="99">
        <f t="shared" si="11"/>
        <v>0</v>
      </c>
      <c r="J65" s="98">
        <v>1840.93</v>
      </c>
      <c r="K65" s="38">
        <v>1840.93</v>
      </c>
      <c r="L65" s="98">
        <f t="shared" si="10"/>
        <v>0</v>
      </c>
      <c r="M65" s="98">
        <v>1840.93</v>
      </c>
      <c r="N65" s="38">
        <v>1840.93</v>
      </c>
      <c r="O65" s="98">
        <f t="shared" si="5"/>
        <v>0</v>
      </c>
      <c r="P65" s="98">
        <v>1840.93</v>
      </c>
      <c r="Q65" s="38">
        <v>1840.93</v>
      </c>
      <c r="R65" s="141">
        <f t="shared" si="3"/>
        <v>0</v>
      </c>
      <c r="S65" s="98"/>
      <c r="T65" s="38"/>
      <c r="U65" s="157">
        <f t="shared" si="2"/>
        <v>0</v>
      </c>
      <c r="V65" s="98"/>
      <c r="W65" s="98"/>
      <c r="X65" s="98"/>
      <c r="Y65" s="98"/>
      <c r="Z65" s="98"/>
      <c r="AA65" s="99"/>
      <c r="AB65" s="98"/>
      <c r="AC65" s="98"/>
      <c r="AD65" s="98"/>
      <c r="AE65" s="98"/>
      <c r="AF65" s="99"/>
      <c r="AG65" s="98">
        <f>F65+G65-H65</f>
        <v>0</v>
      </c>
      <c r="AH65" s="98"/>
      <c r="AI65" s="114"/>
      <c r="AJ65" s="98"/>
      <c r="AK65" s="98"/>
      <c r="AL65" s="114"/>
      <c r="AM65" s="98"/>
      <c r="AN65" s="98"/>
      <c r="AO65" s="115"/>
      <c r="AP65" s="98"/>
    </row>
    <row r="66" spans="1:42" s="111" customFormat="1" ht="89.25">
      <c r="A66" s="96">
        <v>63</v>
      </c>
      <c r="B66" s="294" t="s">
        <v>588</v>
      </c>
      <c r="C66" s="96" t="s">
        <v>589</v>
      </c>
      <c r="D66" s="97" t="s">
        <v>590</v>
      </c>
      <c r="E66" s="97">
        <v>40.7</v>
      </c>
      <c r="F66" s="98">
        <v>0</v>
      </c>
      <c r="G66" s="98">
        <v>1574.07</v>
      </c>
      <c r="H66" s="36">
        <v>1574.07</v>
      </c>
      <c r="I66" s="99">
        <f t="shared" si="11"/>
        <v>0</v>
      </c>
      <c r="J66" s="98">
        <v>1574.07</v>
      </c>
      <c r="K66" s="38">
        <v>1574.07</v>
      </c>
      <c r="L66" s="98">
        <f t="shared" si="10"/>
        <v>0</v>
      </c>
      <c r="M66" s="98">
        <v>1574.07</v>
      </c>
      <c r="N66" s="38">
        <v>1574.07</v>
      </c>
      <c r="O66" s="98">
        <f t="shared" si="5"/>
        <v>0</v>
      </c>
      <c r="P66" s="98">
        <v>1574.07</v>
      </c>
      <c r="Q66" s="38">
        <v>1574.07</v>
      </c>
      <c r="R66" s="141">
        <f t="shared" si="3"/>
        <v>0</v>
      </c>
      <c r="S66" s="98"/>
      <c r="T66" s="38"/>
      <c r="U66" s="157">
        <f t="shared" si="2"/>
        <v>0</v>
      </c>
      <c r="V66" s="98"/>
      <c r="W66" s="98"/>
      <c r="X66" s="98"/>
      <c r="Y66" s="98"/>
      <c r="Z66" s="98"/>
      <c r="AA66" s="99"/>
      <c r="AB66" s="98"/>
      <c r="AC66" s="98"/>
      <c r="AD66" s="98"/>
      <c r="AE66" s="98"/>
      <c r="AF66" s="100"/>
      <c r="AG66" s="98">
        <f aca="true" t="shared" si="13" ref="AG66:AG86">F66+G66-H66</f>
        <v>0</v>
      </c>
      <c r="AH66" s="98"/>
      <c r="AI66" s="101"/>
      <c r="AJ66" s="98"/>
      <c r="AK66" s="98"/>
      <c r="AL66" s="101"/>
      <c r="AM66" s="98"/>
      <c r="AN66" s="98"/>
      <c r="AO66" s="102"/>
      <c r="AP66" s="98"/>
    </row>
    <row r="67" spans="1:42" s="40" customFormat="1" ht="89.25">
      <c r="A67" s="96">
        <v>64</v>
      </c>
      <c r="B67" s="294" t="s">
        <v>842</v>
      </c>
      <c r="C67" s="96" t="s">
        <v>849</v>
      </c>
      <c r="D67" s="97" t="s">
        <v>843</v>
      </c>
      <c r="E67" s="97">
        <v>79.7</v>
      </c>
      <c r="F67" s="98">
        <v>1325.7</v>
      </c>
      <c r="G67" s="98">
        <v>6164.8</v>
      </c>
      <c r="H67" s="36">
        <v>4500</v>
      </c>
      <c r="I67" s="99">
        <f t="shared" si="11"/>
        <v>2990.5</v>
      </c>
      <c r="J67" s="98">
        <v>6164.8</v>
      </c>
      <c r="K67" s="38">
        <v>0</v>
      </c>
      <c r="L67" s="91">
        <f t="shared" si="10"/>
        <v>9155.3</v>
      </c>
      <c r="M67" s="98">
        <v>6164.8</v>
      </c>
      <c r="N67" s="38"/>
      <c r="O67" s="98">
        <f t="shared" si="5"/>
        <v>15320.099999999999</v>
      </c>
      <c r="P67" s="98">
        <v>6164.8</v>
      </c>
      <c r="Q67" s="38"/>
      <c r="R67" s="141">
        <f t="shared" si="3"/>
        <v>21484.899999999998</v>
      </c>
      <c r="S67" s="98"/>
      <c r="T67" s="38"/>
      <c r="U67" s="157">
        <f aca="true" t="shared" si="14" ref="U67:U86">R67+S67-T67</f>
        <v>21484.899999999998</v>
      </c>
      <c r="V67" s="98"/>
      <c r="W67" s="98"/>
      <c r="X67" s="98"/>
      <c r="Y67" s="98"/>
      <c r="Z67" s="98"/>
      <c r="AA67" s="99"/>
      <c r="AB67" s="98"/>
      <c r="AC67" s="98"/>
      <c r="AD67" s="98"/>
      <c r="AE67" s="98"/>
      <c r="AF67" s="100"/>
      <c r="AG67" s="98">
        <f t="shared" si="13"/>
        <v>2990.5</v>
      </c>
      <c r="AH67" s="98">
        <v>6164.8</v>
      </c>
      <c r="AI67" s="101"/>
      <c r="AJ67" s="98"/>
      <c r="AK67" s="98"/>
      <c r="AL67" s="101"/>
      <c r="AM67" s="98"/>
      <c r="AN67" s="98"/>
      <c r="AO67" s="102"/>
      <c r="AP67" s="98"/>
    </row>
    <row r="68" spans="1:42" s="111" customFormat="1" ht="63.75">
      <c r="A68" s="96">
        <v>65</v>
      </c>
      <c r="B68" s="290" t="s">
        <v>740</v>
      </c>
      <c r="C68" s="96" t="s">
        <v>924</v>
      </c>
      <c r="D68" s="97" t="s">
        <v>644</v>
      </c>
      <c r="E68" s="97">
        <v>138.2</v>
      </c>
      <c r="F68" s="98">
        <v>0</v>
      </c>
      <c r="G68" s="98">
        <v>13440.7</v>
      </c>
      <c r="H68" s="36">
        <v>13440.7</v>
      </c>
      <c r="I68" s="99">
        <f t="shared" si="11"/>
        <v>0</v>
      </c>
      <c r="J68" s="98">
        <v>13440.7</v>
      </c>
      <c r="K68" s="38">
        <v>13440.7</v>
      </c>
      <c r="L68" s="98">
        <f t="shared" si="10"/>
        <v>0</v>
      </c>
      <c r="M68" s="98">
        <v>13440.7</v>
      </c>
      <c r="N68" s="38">
        <v>13440.7</v>
      </c>
      <c r="O68" s="98">
        <f t="shared" si="5"/>
        <v>0</v>
      </c>
      <c r="P68" s="98">
        <v>13440.7</v>
      </c>
      <c r="Q68" s="38">
        <v>13440.7</v>
      </c>
      <c r="R68" s="141">
        <f aca="true" t="shared" si="15" ref="R68:R89">O68+P68-Q68</f>
        <v>0</v>
      </c>
      <c r="S68" s="98"/>
      <c r="T68" s="38"/>
      <c r="U68" s="157">
        <f t="shared" si="14"/>
        <v>0</v>
      </c>
      <c r="V68" s="98"/>
      <c r="W68" s="98"/>
      <c r="X68" s="98"/>
      <c r="Y68" s="98"/>
      <c r="Z68" s="98"/>
      <c r="AA68" s="99"/>
      <c r="AB68" s="98"/>
      <c r="AC68" s="98"/>
      <c r="AD68" s="98"/>
      <c r="AE68" s="98"/>
      <c r="AF68" s="98"/>
      <c r="AG68" s="98">
        <f t="shared" si="13"/>
        <v>0</v>
      </c>
      <c r="AH68" s="98"/>
      <c r="AI68" s="101"/>
      <c r="AJ68" s="98"/>
      <c r="AK68" s="98"/>
      <c r="AL68" s="101"/>
      <c r="AM68" s="98"/>
      <c r="AN68" s="98"/>
      <c r="AO68" s="102"/>
      <c r="AP68" s="98"/>
    </row>
    <row r="69" spans="1:42" s="111" customFormat="1" ht="63.75">
      <c r="A69" s="96">
        <v>66</v>
      </c>
      <c r="B69" s="290" t="s">
        <v>741</v>
      </c>
      <c r="C69" s="96" t="s">
        <v>796</v>
      </c>
      <c r="D69" s="97" t="s">
        <v>645</v>
      </c>
      <c r="E69" s="97">
        <v>8.4</v>
      </c>
      <c r="F69" s="98">
        <v>0</v>
      </c>
      <c r="G69" s="98">
        <v>441</v>
      </c>
      <c r="H69" s="36">
        <v>441</v>
      </c>
      <c r="I69" s="99">
        <f t="shared" si="11"/>
        <v>0</v>
      </c>
      <c r="J69" s="98">
        <v>441</v>
      </c>
      <c r="K69" s="38">
        <v>0</v>
      </c>
      <c r="L69" s="98">
        <f t="shared" si="10"/>
        <v>441</v>
      </c>
      <c r="M69" s="98">
        <v>441</v>
      </c>
      <c r="N69" s="38">
        <v>441</v>
      </c>
      <c r="O69" s="98">
        <f aca="true" t="shared" si="16" ref="O69:O90">L69+M69-N69</f>
        <v>441</v>
      </c>
      <c r="P69" s="98">
        <v>441</v>
      </c>
      <c r="Q69" s="38"/>
      <c r="R69" s="141">
        <f t="shared" si="15"/>
        <v>882</v>
      </c>
      <c r="S69" s="98"/>
      <c r="T69" s="38"/>
      <c r="U69" s="157">
        <f t="shared" si="14"/>
        <v>882</v>
      </c>
      <c r="V69" s="98"/>
      <c r="W69" s="98"/>
      <c r="X69" s="98"/>
      <c r="Y69" s="98"/>
      <c r="Z69" s="98"/>
      <c r="AA69" s="99"/>
      <c r="AB69" s="98"/>
      <c r="AC69" s="98"/>
      <c r="AD69" s="98"/>
      <c r="AE69" s="98"/>
      <c r="AF69" s="99"/>
      <c r="AG69" s="98">
        <f t="shared" si="13"/>
        <v>0</v>
      </c>
      <c r="AH69" s="98"/>
      <c r="AI69" s="114"/>
      <c r="AJ69" s="98"/>
      <c r="AK69" s="98"/>
      <c r="AL69" s="114"/>
      <c r="AM69" s="98"/>
      <c r="AN69" s="98"/>
      <c r="AO69" s="115"/>
      <c r="AP69" s="98"/>
    </row>
    <row r="70" spans="1:42" s="111" customFormat="1" ht="63.75">
      <c r="A70" s="96">
        <v>67</v>
      </c>
      <c r="B70" s="290" t="s">
        <v>742</v>
      </c>
      <c r="C70" s="96" t="s">
        <v>548</v>
      </c>
      <c r="D70" s="97" t="s">
        <v>646</v>
      </c>
      <c r="E70" s="97">
        <v>19.7</v>
      </c>
      <c r="F70" s="98">
        <v>-718</v>
      </c>
      <c r="G70" s="98">
        <v>1034</v>
      </c>
      <c r="H70" s="36">
        <v>1034</v>
      </c>
      <c r="I70" s="99">
        <f t="shared" si="11"/>
        <v>-718</v>
      </c>
      <c r="J70" s="98">
        <v>1034</v>
      </c>
      <c r="K70" s="38">
        <v>1034</v>
      </c>
      <c r="L70" s="98">
        <f t="shared" si="10"/>
        <v>-718</v>
      </c>
      <c r="M70" s="98">
        <v>1034</v>
      </c>
      <c r="N70" s="38">
        <v>1034</v>
      </c>
      <c r="O70" s="98">
        <f t="shared" si="16"/>
        <v>-718</v>
      </c>
      <c r="P70" s="98">
        <v>1034</v>
      </c>
      <c r="Q70" s="38">
        <v>1034</v>
      </c>
      <c r="R70" s="141">
        <f t="shared" si="15"/>
        <v>-718</v>
      </c>
      <c r="S70" s="98"/>
      <c r="T70" s="38"/>
      <c r="U70" s="157">
        <f t="shared" si="14"/>
        <v>-718</v>
      </c>
      <c r="V70" s="98"/>
      <c r="W70" s="98"/>
      <c r="X70" s="98"/>
      <c r="Y70" s="98"/>
      <c r="Z70" s="98"/>
      <c r="AA70" s="99"/>
      <c r="AB70" s="98"/>
      <c r="AC70" s="98"/>
      <c r="AD70" s="98"/>
      <c r="AE70" s="98"/>
      <c r="AF70" s="100"/>
      <c r="AG70" s="98">
        <f t="shared" si="13"/>
        <v>-718</v>
      </c>
      <c r="AH70" s="98"/>
      <c r="AI70" s="101"/>
      <c r="AJ70" s="98"/>
      <c r="AK70" s="98"/>
      <c r="AL70" s="101"/>
      <c r="AM70" s="98"/>
      <c r="AN70" s="98"/>
      <c r="AO70" s="102"/>
      <c r="AP70" s="98"/>
    </row>
    <row r="71" spans="1:42" s="111" customFormat="1" ht="63.75">
      <c r="A71" s="96">
        <v>68</v>
      </c>
      <c r="B71" s="298" t="s">
        <v>575</v>
      </c>
      <c r="C71" s="96" t="s">
        <v>576</v>
      </c>
      <c r="D71" s="97" t="s">
        <v>577</v>
      </c>
      <c r="E71" s="97">
        <v>36.6</v>
      </c>
      <c r="F71" s="98">
        <v>-350</v>
      </c>
      <c r="G71" s="98">
        <v>2831.01</v>
      </c>
      <c r="H71" s="36">
        <v>2831.01</v>
      </c>
      <c r="I71" s="99">
        <f t="shared" si="11"/>
        <v>-350</v>
      </c>
      <c r="J71" s="98">
        <v>2831.01</v>
      </c>
      <c r="K71" s="38">
        <v>0</v>
      </c>
      <c r="L71" s="98">
        <f t="shared" si="10"/>
        <v>2481.01</v>
      </c>
      <c r="M71" s="98">
        <v>2831.01</v>
      </c>
      <c r="N71" s="38">
        <f>2831+2831.01</f>
        <v>5662.01</v>
      </c>
      <c r="O71" s="98">
        <f t="shared" si="16"/>
        <v>-349.9899999999998</v>
      </c>
      <c r="P71" s="98">
        <v>2831.01</v>
      </c>
      <c r="Q71" s="38">
        <v>2831</v>
      </c>
      <c r="R71" s="141">
        <f t="shared" si="15"/>
        <v>-349.97999999999956</v>
      </c>
      <c r="S71" s="98"/>
      <c r="T71" s="38"/>
      <c r="U71" s="157">
        <f t="shared" si="14"/>
        <v>-349.97999999999956</v>
      </c>
      <c r="V71" s="98"/>
      <c r="W71" s="98"/>
      <c r="X71" s="98"/>
      <c r="Y71" s="98"/>
      <c r="Z71" s="98"/>
      <c r="AA71" s="99"/>
      <c r="AB71" s="98"/>
      <c r="AC71" s="98"/>
      <c r="AD71" s="98"/>
      <c r="AE71" s="98"/>
      <c r="AF71" s="101"/>
      <c r="AG71" s="98">
        <f t="shared" si="13"/>
        <v>-350</v>
      </c>
      <c r="AH71" s="98"/>
      <c r="AI71" s="101"/>
      <c r="AJ71" s="98"/>
      <c r="AK71" s="98"/>
      <c r="AL71" s="101"/>
      <c r="AM71" s="98"/>
      <c r="AN71" s="98"/>
      <c r="AO71" s="102"/>
      <c r="AP71" s="98"/>
    </row>
    <row r="72" spans="1:42" s="111" customFormat="1" ht="51">
      <c r="A72" s="96">
        <v>69</v>
      </c>
      <c r="B72" s="288" t="s">
        <v>578</v>
      </c>
      <c r="C72" s="96" t="s">
        <v>579</v>
      </c>
      <c r="D72" s="97" t="s">
        <v>580</v>
      </c>
      <c r="E72" s="97">
        <v>39.4</v>
      </c>
      <c r="F72" s="98">
        <v>3656</v>
      </c>
      <c r="G72" s="98">
        <v>2193.75</v>
      </c>
      <c r="H72" s="36">
        <v>1828</v>
      </c>
      <c r="I72" s="99">
        <f t="shared" si="11"/>
        <v>4021.75</v>
      </c>
      <c r="J72" s="98">
        <v>2193.75</v>
      </c>
      <c r="K72" s="38">
        <v>1828</v>
      </c>
      <c r="L72" s="98">
        <f t="shared" si="10"/>
        <v>4387.5</v>
      </c>
      <c r="M72" s="98">
        <v>2193.75</v>
      </c>
      <c r="N72" s="38">
        <v>4389.48</v>
      </c>
      <c r="O72" s="98">
        <f t="shared" si="16"/>
        <v>2191.7700000000004</v>
      </c>
      <c r="P72" s="98">
        <v>2193.75</v>
      </c>
      <c r="Q72" s="38">
        <v>1828</v>
      </c>
      <c r="R72" s="141">
        <f t="shared" si="15"/>
        <v>2557.5200000000004</v>
      </c>
      <c r="S72" s="98"/>
      <c r="T72" s="38"/>
      <c r="U72" s="157">
        <f t="shared" si="14"/>
        <v>2557.5200000000004</v>
      </c>
      <c r="V72" s="98"/>
      <c r="W72" s="98"/>
      <c r="X72" s="98"/>
      <c r="Y72" s="98"/>
      <c r="Z72" s="98"/>
      <c r="AA72" s="99"/>
      <c r="AB72" s="98"/>
      <c r="AC72" s="98"/>
      <c r="AD72" s="98"/>
      <c r="AE72" s="98"/>
      <c r="AF72" s="100"/>
      <c r="AG72" s="98">
        <f>F72+G72-H72</f>
        <v>4021.75</v>
      </c>
      <c r="AH72" s="98"/>
      <c r="AI72" s="101"/>
      <c r="AJ72" s="98"/>
      <c r="AK72" s="98"/>
      <c r="AL72" s="101"/>
      <c r="AM72" s="98"/>
      <c r="AN72" s="98"/>
      <c r="AO72" s="102"/>
      <c r="AP72" s="98"/>
    </row>
    <row r="73" spans="1:42" s="40" customFormat="1" ht="63.75">
      <c r="A73" s="96">
        <v>70</v>
      </c>
      <c r="B73" s="289" t="s">
        <v>803</v>
      </c>
      <c r="C73" s="97" t="s">
        <v>804</v>
      </c>
      <c r="D73" s="97" t="s">
        <v>805</v>
      </c>
      <c r="E73" s="97">
        <v>115</v>
      </c>
      <c r="F73" s="98">
        <v>0</v>
      </c>
      <c r="G73" s="98">
        <v>6037.5</v>
      </c>
      <c r="H73" s="36">
        <v>6037.5</v>
      </c>
      <c r="I73" s="99">
        <f t="shared" si="11"/>
        <v>0</v>
      </c>
      <c r="J73" s="98">
        <v>6037.5</v>
      </c>
      <c r="K73" s="38">
        <v>6037.5</v>
      </c>
      <c r="L73" s="98">
        <f t="shared" si="10"/>
        <v>0</v>
      </c>
      <c r="M73" s="98">
        <v>6037.5</v>
      </c>
      <c r="N73" s="38">
        <v>6037.5</v>
      </c>
      <c r="O73" s="98">
        <f t="shared" si="16"/>
        <v>0</v>
      </c>
      <c r="P73" s="98">
        <v>6037.5</v>
      </c>
      <c r="Q73" s="38">
        <v>6037.5</v>
      </c>
      <c r="R73" s="141">
        <f t="shared" si="15"/>
        <v>0</v>
      </c>
      <c r="S73" s="98"/>
      <c r="T73" s="38"/>
      <c r="U73" s="157">
        <f t="shared" si="14"/>
        <v>0</v>
      </c>
      <c r="V73" s="98"/>
      <c r="W73" s="98"/>
      <c r="X73" s="98"/>
      <c r="Y73" s="98"/>
      <c r="Z73" s="98"/>
      <c r="AA73" s="99"/>
      <c r="AB73" s="98"/>
      <c r="AC73" s="98"/>
      <c r="AD73" s="98"/>
      <c r="AE73" s="98"/>
      <c r="AF73" s="98"/>
      <c r="AG73" s="98">
        <f t="shared" si="13"/>
        <v>0</v>
      </c>
      <c r="AH73" s="98"/>
      <c r="AI73" s="101"/>
      <c r="AJ73" s="98"/>
      <c r="AK73" s="98"/>
      <c r="AL73" s="101"/>
      <c r="AM73" s="98"/>
      <c r="AN73" s="98"/>
      <c r="AO73" s="102"/>
      <c r="AP73" s="98"/>
    </row>
    <row r="74" spans="1:42" s="111" customFormat="1" ht="63.75">
      <c r="A74" s="96">
        <v>71</v>
      </c>
      <c r="B74" s="289" t="s">
        <v>743</v>
      </c>
      <c r="C74" s="97" t="s">
        <v>549</v>
      </c>
      <c r="D74" s="97" t="s">
        <v>647</v>
      </c>
      <c r="E74" s="97">
        <v>24</v>
      </c>
      <c r="F74" s="98">
        <v>2100</v>
      </c>
      <c r="G74" s="98">
        <v>2520</v>
      </c>
      <c r="H74" s="36">
        <v>2100</v>
      </c>
      <c r="I74" s="99">
        <f t="shared" si="11"/>
        <v>2520</v>
      </c>
      <c r="J74" s="98">
        <v>2520</v>
      </c>
      <c r="K74" s="38">
        <v>2520</v>
      </c>
      <c r="L74" s="98">
        <f t="shared" si="10"/>
        <v>2520</v>
      </c>
      <c r="M74" s="98">
        <v>2520</v>
      </c>
      <c r="N74" s="38">
        <v>2520</v>
      </c>
      <c r="O74" s="98">
        <f t="shared" si="16"/>
        <v>2520</v>
      </c>
      <c r="P74" s="98">
        <v>2520</v>
      </c>
      <c r="Q74" s="38">
        <v>2520</v>
      </c>
      <c r="R74" s="141">
        <f t="shared" si="15"/>
        <v>2520</v>
      </c>
      <c r="S74" s="98"/>
      <c r="T74" s="38">
        <v>2520</v>
      </c>
      <c r="U74" s="157">
        <f t="shared" si="14"/>
        <v>0</v>
      </c>
      <c r="V74" s="98"/>
      <c r="W74" s="98"/>
      <c r="X74" s="98"/>
      <c r="Y74" s="98"/>
      <c r="Z74" s="98"/>
      <c r="AA74" s="99"/>
      <c r="AB74" s="98"/>
      <c r="AC74" s="98"/>
      <c r="AD74" s="98"/>
      <c r="AE74" s="98"/>
      <c r="AF74" s="101"/>
      <c r="AG74" s="98">
        <f t="shared" si="13"/>
        <v>2520</v>
      </c>
      <c r="AH74" s="98"/>
      <c r="AI74" s="101"/>
      <c r="AJ74" s="98"/>
      <c r="AK74" s="98"/>
      <c r="AL74" s="101"/>
      <c r="AM74" s="98"/>
      <c r="AN74" s="98"/>
      <c r="AO74" s="102"/>
      <c r="AP74" s="98"/>
    </row>
    <row r="75" spans="1:42" s="111" customFormat="1" ht="38.25">
      <c r="A75" s="96"/>
      <c r="B75" s="289" t="s">
        <v>84</v>
      </c>
      <c r="C75" s="97" t="s">
        <v>85</v>
      </c>
      <c r="D75" s="97" t="s">
        <v>86</v>
      </c>
      <c r="E75" s="97">
        <v>25.3</v>
      </c>
      <c r="F75" s="98"/>
      <c r="G75" s="98"/>
      <c r="H75" s="36"/>
      <c r="I75" s="99"/>
      <c r="J75" s="98"/>
      <c r="K75" s="38"/>
      <c r="L75" s="98"/>
      <c r="M75" s="98">
        <v>1530.65</v>
      </c>
      <c r="N75" s="38">
        <v>1530.65</v>
      </c>
      <c r="O75" s="98">
        <f t="shared" si="16"/>
        <v>0</v>
      </c>
      <c r="P75" s="98">
        <v>3061.3</v>
      </c>
      <c r="Q75" s="38">
        <v>3612.33</v>
      </c>
      <c r="R75" s="141">
        <f t="shared" si="15"/>
        <v>-551.0299999999997</v>
      </c>
      <c r="S75" s="98"/>
      <c r="T75" s="38"/>
      <c r="U75" s="157">
        <f t="shared" si="14"/>
        <v>-551.0299999999997</v>
      </c>
      <c r="V75" s="98"/>
      <c r="W75" s="98"/>
      <c r="X75" s="98"/>
      <c r="Y75" s="98"/>
      <c r="Z75" s="98"/>
      <c r="AA75" s="99"/>
      <c r="AB75" s="98"/>
      <c r="AC75" s="98"/>
      <c r="AD75" s="98"/>
      <c r="AE75" s="98"/>
      <c r="AF75" s="101"/>
      <c r="AG75" s="98"/>
      <c r="AH75" s="98"/>
      <c r="AI75" s="101"/>
      <c r="AJ75" s="98"/>
      <c r="AK75" s="98"/>
      <c r="AL75" s="101"/>
      <c r="AM75" s="98"/>
      <c r="AN75" s="98"/>
      <c r="AO75" s="102"/>
      <c r="AP75" s="98"/>
    </row>
    <row r="76" spans="1:42" s="111" customFormat="1" ht="63.75">
      <c r="A76" s="96">
        <v>72</v>
      </c>
      <c r="B76" s="290" t="s">
        <v>744</v>
      </c>
      <c r="C76" s="96" t="s">
        <v>550</v>
      </c>
      <c r="D76" s="97" t="s">
        <v>648</v>
      </c>
      <c r="E76" s="97">
        <v>60.2</v>
      </c>
      <c r="F76" s="98">
        <v>0</v>
      </c>
      <c r="G76" s="98">
        <v>6097</v>
      </c>
      <c r="H76" s="36">
        <v>0</v>
      </c>
      <c r="I76" s="99">
        <f t="shared" si="11"/>
        <v>6097</v>
      </c>
      <c r="J76" s="98">
        <v>6097</v>
      </c>
      <c r="K76" s="38">
        <v>0</v>
      </c>
      <c r="L76" s="98">
        <f t="shared" si="10"/>
        <v>12194</v>
      </c>
      <c r="M76" s="98">
        <v>6097</v>
      </c>
      <c r="N76" s="38">
        <v>10162</v>
      </c>
      <c r="O76" s="98">
        <f t="shared" si="16"/>
        <v>8129</v>
      </c>
      <c r="P76" s="98">
        <v>6097</v>
      </c>
      <c r="Q76" s="38">
        <v>5081</v>
      </c>
      <c r="R76" s="141">
        <f t="shared" si="15"/>
        <v>9145</v>
      </c>
      <c r="S76" s="98"/>
      <c r="T76" s="38"/>
      <c r="U76" s="157">
        <f t="shared" si="14"/>
        <v>9145</v>
      </c>
      <c r="V76" s="98"/>
      <c r="W76" s="98"/>
      <c r="X76" s="98"/>
      <c r="Y76" s="98"/>
      <c r="Z76" s="98"/>
      <c r="AA76" s="99"/>
      <c r="AB76" s="98"/>
      <c r="AC76" s="98"/>
      <c r="AD76" s="98"/>
      <c r="AE76" s="98"/>
      <c r="AF76" s="100"/>
      <c r="AG76" s="98">
        <f t="shared" si="13"/>
        <v>6097</v>
      </c>
      <c r="AH76" s="98"/>
      <c r="AI76" s="101"/>
      <c r="AJ76" s="98"/>
      <c r="AK76" s="98"/>
      <c r="AL76" s="101"/>
      <c r="AM76" s="98"/>
      <c r="AN76" s="98"/>
      <c r="AO76" s="102"/>
      <c r="AP76" s="98"/>
    </row>
    <row r="77" spans="1:42" s="111" customFormat="1" ht="63.75">
      <c r="A77" s="96">
        <v>73</v>
      </c>
      <c r="B77" s="294" t="s">
        <v>774</v>
      </c>
      <c r="C77" s="122" t="s">
        <v>772</v>
      </c>
      <c r="D77" s="125" t="s">
        <v>773</v>
      </c>
      <c r="E77" s="125">
        <v>12.7</v>
      </c>
      <c r="F77" s="123">
        <v>4095</v>
      </c>
      <c r="G77" s="123">
        <v>982.35</v>
      </c>
      <c r="H77" s="151">
        <v>1000</v>
      </c>
      <c r="I77" s="99">
        <f t="shared" si="11"/>
        <v>4077.3500000000004</v>
      </c>
      <c r="J77" s="98">
        <v>982.35</v>
      </c>
      <c r="K77" s="38">
        <v>0</v>
      </c>
      <c r="L77" s="91">
        <f t="shared" si="10"/>
        <v>5059.700000000001</v>
      </c>
      <c r="M77" s="98">
        <v>982.35</v>
      </c>
      <c r="N77" s="38">
        <v>2000</v>
      </c>
      <c r="O77" s="98">
        <f t="shared" si="16"/>
        <v>4042.050000000001</v>
      </c>
      <c r="P77" s="98">
        <v>982.35</v>
      </c>
      <c r="Q77" s="38"/>
      <c r="R77" s="141">
        <f t="shared" si="15"/>
        <v>5024.4000000000015</v>
      </c>
      <c r="S77" s="98"/>
      <c r="T77" s="38"/>
      <c r="U77" s="157">
        <f t="shared" si="14"/>
        <v>5024.4000000000015</v>
      </c>
      <c r="V77" s="98"/>
      <c r="W77" s="98"/>
      <c r="X77" s="98"/>
      <c r="Y77" s="98"/>
      <c r="Z77" s="98"/>
      <c r="AA77" s="99"/>
      <c r="AB77" s="98"/>
      <c r="AC77" s="98"/>
      <c r="AD77" s="98"/>
      <c r="AE77" s="98"/>
      <c r="AF77" s="100"/>
      <c r="AG77" s="98">
        <f t="shared" si="13"/>
        <v>4077.3500000000004</v>
      </c>
      <c r="AH77" s="98"/>
      <c r="AI77" s="101"/>
      <c r="AJ77" s="98"/>
      <c r="AK77" s="98"/>
      <c r="AL77" s="101"/>
      <c r="AM77" s="98"/>
      <c r="AN77" s="98"/>
      <c r="AO77" s="102"/>
      <c r="AP77" s="98"/>
    </row>
    <row r="78" spans="1:42" s="111" customFormat="1" ht="79.5" customHeight="1">
      <c r="A78" s="96">
        <v>74</v>
      </c>
      <c r="B78" s="288" t="s">
        <v>745</v>
      </c>
      <c r="C78" s="122" t="s">
        <v>797</v>
      </c>
      <c r="D78" s="122" t="s">
        <v>649</v>
      </c>
      <c r="E78" s="122">
        <v>27.9</v>
      </c>
      <c r="F78" s="123">
        <v>0</v>
      </c>
      <c r="G78" s="123">
        <v>2930</v>
      </c>
      <c r="H78" s="152">
        <v>2930</v>
      </c>
      <c r="I78" s="99">
        <f t="shared" si="11"/>
        <v>0</v>
      </c>
      <c r="J78" s="98">
        <v>2930</v>
      </c>
      <c r="K78" s="38">
        <v>2930</v>
      </c>
      <c r="L78" s="98">
        <f t="shared" si="10"/>
        <v>0</v>
      </c>
      <c r="M78" s="98">
        <v>2930</v>
      </c>
      <c r="N78" s="38">
        <v>2930</v>
      </c>
      <c r="O78" s="98">
        <f t="shared" si="16"/>
        <v>0</v>
      </c>
      <c r="P78" s="98">
        <v>2930</v>
      </c>
      <c r="Q78" s="38">
        <v>2930</v>
      </c>
      <c r="R78" s="141">
        <f t="shared" si="15"/>
        <v>0</v>
      </c>
      <c r="S78" s="98"/>
      <c r="T78" s="38"/>
      <c r="U78" s="157">
        <f t="shared" si="14"/>
        <v>0</v>
      </c>
      <c r="V78" s="98"/>
      <c r="W78" s="98"/>
      <c r="X78" s="98"/>
      <c r="Y78" s="98"/>
      <c r="Z78" s="98"/>
      <c r="AA78" s="99"/>
      <c r="AB78" s="98"/>
      <c r="AC78" s="98"/>
      <c r="AD78" s="98"/>
      <c r="AE78" s="98"/>
      <c r="AF78" s="101"/>
      <c r="AG78" s="98">
        <f t="shared" si="13"/>
        <v>0</v>
      </c>
      <c r="AH78" s="98"/>
      <c r="AI78" s="101"/>
      <c r="AJ78" s="98"/>
      <c r="AK78" s="98"/>
      <c r="AL78" s="101"/>
      <c r="AM78" s="98"/>
      <c r="AN78" s="98"/>
      <c r="AO78" s="102"/>
      <c r="AP78" s="98"/>
    </row>
    <row r="79" spans="1:42" s="111" customFormat="1" ht="61.5" customHeight="1">
      <c r="A79" s="96">
        <v>75</v>
      </c>
      <c r="B79" s="290" t="s">
        <v>746</v>
      </c>
      <c r="C79" s="96" t="s">
        <v>798</v>
      </c>
      <c r="D79" s="97" t="s">
        <v>650</v>
      </c>
      <c r="E79" s="97">
        <v>38.2</v>
      </c>
      <c r="F79" s="98">
        <v>0</v>
      </c>
      <c r="G79" s="98">
        <v>2160</v>
      </c>
      <c r="H79" s="36">
        <v>2160</v>
      </c>
      <c r="I79" s="99">
        <f t="shared" si="11"/>
        <v>0</v>
      </c>
      <c r="J79" s="98">
        <v>2160</v>
      </c>
      <c r="K79" s="38">
        <v>0</v>
      </c>
      <c r="L79" s="98">
        <f t="shared" si="10"/>
        <v>2160</v>
      </c>
      <c r="M79" s="98">
        <v>2160</v>
      </c>
      <c r="N79" s="38">
        <v>3466</v>
      </c>
      <c r="O79" s="98">
        <f t="shared" si="16"/>
        <v>854</v>
      </c>
      <c r="P79" s="98">
        <v>2160</v>
      </c>
      <c r="Q79" s="38">
        <v>3466</v>
      </c>
      <c r="R79" s="141">
        <f t="shared" si="15"/>
        <v>-452</v>
      </c>
      <c r="S79" s="98"/>
      <c r="T79" s="38"/>
      <c r="U79" s="157">
        <f t="shared" si="14"/>
        <v>-452</v>
      </c>
      <c r="V79" s="98"/>
      <c r="W79" s="98"/>
      <c r="X79" s="98"/>
      <c r="Y79" s="98"/>
      <c r="Z79" s="98"/>
      <c r="AA79" s="99"/>
      <c r="AB79" s="98"/>
      <c r="AC79" s="98"/>
      <c r="AD79" s="98"/>
      <c r="AE79" s="98"/>
      <c r="AF79" s="100"/>
      <c r="AG79" s="98">
        <f t="shared" si="13"/>
        <v>0</v>
      </c>
      <c r="AH79" s="98"/>
      <c r="AI79" s="101"/>
      <c r="AJ79" s="98"/>
      <c r="AK79" s="98"/>
      <c r="AL79" s="101"/>
      <c r="AM79" s="98"/>
      <c r="AN79" s="98"/>
      <c r="AO79" s="102"/>
      <c r="AP79" s="98"/>
    </row>
    <row r="80" spans="1:42" s="111" customFormat="1" ht="61.5" customHeight="1">
      <c r="A80" s="96">
        <v>76</v>
      </c>
      <c r="B80" s="290" t="s">
        <v>746</v>
      </c>
      <c r="C80" s="96" t="s">
        <v>777</v>
      </c>
      <c r="D80" s="97" t="s">
        <v>650</v>
      </c>
      <c r="E80" s="97">
        <v>38.2</v>
      </c>
      <c r="F80" s="98">
        <v>0</v>
      </c>
      <c r="G80" s="98">
        <v>1303.05</v>
      </c>
      <c r="H80" s="36">
        <v>1300</v>
      </c>
      <c r="I80" s="99">
        <f t="shared" si="11"/>
        <v>3.0499999999999545</v>
      </c>
      <c r="J80" s="98">
        <v>1303.05</v>
      </c>
      <c r="K80" s="38">
        <v>0</v>
      </c>
      <c r="L80" s="98">
        <f t="shared" si="10"/>
        <v>1306.1</v>
      </c>
      <c r="M80" s="98">
        <v>1303.05</v>
      </c>
      <c r="N80" s="38">
        <v>3466</v>
      </c>
      <c r="O80" s="98">
        <f t="shared" si="16"/>
        <v>-856.8500000000004</v>
      </c>
      <c r="P80" s="98">
        <v>1303.058</v>
      </c>
      <c r="Q80" s="38"/>
      <c r="R80" s="141">
        <f t="shared" si="15"/>
        <v>446.20799999999963</v>
      </c>
      <c r="S80" s="98"/>
      <c r="T80" s="38"/>
      <c r="U80" s="157">
        <f t="shared" si="14"/>
        <v>446.20799999999963</v>
      </c>
      <c r="V80" s="98"/>
      <c r="W80" s="98"/>
      <c r="X80" s="98"/>
      <c r="Y80" s="98"/>
      <c r="Z80" s="98"/>
      <c r="AA80" s="99"/>
      <c r="AB80" s="98"/>
      <c r="AC80" s="98"/>
      <c r="AD80" s="98"/>
      <c r="AE80" s="98"/>
      <c r="AF80" s="100"/>
      <c r="AG80" s="98">
        <f t="shared" si="13"/>
        <v>3.0499999999999545</v>
      </c>
      <c r="AH80" s="98"/>
      <c r="AI80" s="101"/>
      <c r="AJ80" s="98"/>
      <c r="AK80" s="98"/>
      <c r="AL80" s="101"/>
      <c r="AM80" s="98"/>
      <c r="AN80" s="98"/>
      <c r="AO80" s="102"/>
      <c r="AP80" s="98"/>
    </row>
    <row r="81" spans="1:61" s="111" customFormat="1" ht="62.25" customHeight="1">
      <c r="A81" s="96">
        <v>77</v>
      </c>
      <c r="B81" s="299" t="s">
        <v>524</v>
      </c>
      <c r="C81" s="96" t="s">
        <v>525</v>
      </c>
      <c r="D81" s="97" t="s">
        <v>927</v>
      </c>
      <c r="E81" s="97">
        <v>30.6</v>
      </c>
      <c r="F81" s="98">
        <v>1339</v>
      </c>
      <c r="G81" s="98">
        <v>1606.5</v>
      </c>
      <c r="H81" s="36">
        <v>1339</v>
      </c>
      <c r="I81" s="99">
        <f t="shared" si="11"/>
        <v>1606.5</v>
      </c>
      <c r="J81" s="98">
        <v>1606.5</v>
      </c>
      <c r="K81" s="38">
        <v>3213</v>
      </c>
      <c r="L81" s="98">
        <f t="shared" si="10"/>
        <v>0</v>
      </c>
      <c r="M81" s="98">
        <v>1616.5</v>
      </c>
      <c r="N81" s="38">
        <v>1606.5</v>
      </c>
      <c r="O81" s="98">
        <f t="shared" si="16"/>
        <v>10</v>
      </c>
      <c r="P81" s="98">
        <v>1616.5</v>
      </c>
      <c r="Q81" s="38">
        <v>1606.5</v>
      </c>
      <c r="R81" s="141">
        <f t="shared" si="15"/>
        <v>20</v>
      </c>
      <c r="S81" s="98"/>
      <c r="T81" s="38"/>
      <c r="U81" s="157">
        <f t="shared" si="14"/>
        <v>20</v>
      </c>
      <c r="V81" s="98"/>
      <c r="W81" s="98"/>
      <c r="X81" s="98"/>
      <c r="Y81" s="98"/>
      <c r="Z81" s="98"/>
      <c r="AA81" s="99"/>
      <c r="AB81" s="98"/>
      <c r="AC81" s="98"/>
      <c r="AD81" s="98"/>
      <c r="AE81" s="98"/>
      <c r="AF81" s="100"/>
      <c r="AG81" s="98">
        <f t="shared" si="13"/>
        <v>1606.5</v>
      </c>
      <c r="AH81" s="98"/>
      <c r="AI81" s="98"/>
      <c r="AJ81" s="99"/>
      <c r="AK81" s="99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9"/>
      <c r="BD81" s="98"/>
      <c r="BE81" s="98"/>
      <c r="BF81" s="98"/>
      <c r="BG81" s="98"/>
      <c r="BH81" s="100"/>
      <c r="BI81" s="98">
        <f>AH81+AI81-AJ81</f>
        <v>0</v>
      </c>
    </row>
    <row r="82" spans="1:42" s="111" customFormat="1" ht="93" customHeight="1">
      <c r="A82" s="96">
        <v>78</v>
      </c>
      <c r="B82" s="299" t="s">
        <v>509</v>
      </c>
      <c r="C82" s="96" t="s">
        <v>907</v>
      </c>
      <c r="D82" s="97" t="s">
        <v>510</v>
      </c>
      <c r="E82" s="97">
        <v>11.5</v>
      </c>
      <c r="F82" s="98">
        <v>0</v>
      </c>
      <c r="G82" s="98">
        <v>862.5</v>
      </c>
      <c r="H82" s="36">
        <v>718.75</v>
      </c>
      <c r="I82" s="99">
        <f t="shared" si="11"/>
        <v>143.75</v>
      </c>
      <c r="J82" s="98">
        <v>862.5</v>
      </c>
      <c r="K82" s="38">
        <v>862.5</v>
      </c>
      <c r="L82" s="98">
        <f t="shared" si="10"/>
        <v>143.75</v>
      </c>
      <c r="M82" s="98">
        <v>862.5</v>
      </c>
      <c r="N82" s="38">
        <v>862.5</v>
      </c>
      <c r="O82" s="98">
        <f t="shared" si="16"/>
        <v>143.75</v>
      </c>
      <c r="P82" s="98">
        <v>862.5</v>
      </c>
      <c r="Q82" s="38">
        <v>862.5</v>
      </c>
      <c r="R82" s="141">
        <f t="shared" si="15"/>
        <v>143.75</v>
      </c>
      <c r="S82" s="98"/>
      <c r="T82" s="38"/>
      <c r="U82" s="157">
        <f t="shared" si="14"/>
        <v>143.75</v>
      </c>
      <c r="V82" s="98"/>
      <c r="W82" s="98"/>
      <c r="X82" s="98"/>
      <c r="Y82" s="98"/>
      <c r="Z82" s="98"/>
      <c r="AA82" s="99"/>
      <c r="AB82" s="98"/>
      <c r="AC82" s="98"/>
      <c r="AD82" s="98"/>
      <c r="AE82" s="98"/>
      <c r="AF82" s="100"/>
      <c r="AG82" s="98">
        <f t="shared" si="13"/>
        <v>143.75</v>
      </c>
      <c r="AH82" s="98"/>
      <c r="AI82" s="101"/>
      <c r="AJ82" s="98"/>
      <c r="AK82" s="98"/>
      <c r="AL82" s="101"/>
      <c r="AM82" s="98"/>
      <c r="AN82" s="98"/>
      <c r="AO82" s="102"/>
      <c r="AP82" s="98"/>
    </row>
    <row r="83" spans="1:42" s="111" customFormat="1" ht="63.75">
      <c r="A83" s="96">
        <v>79</v>
      </c>
      <c r="B83" s="299" t="s">
        <v>747</v>
      </c>
      <c r="C83" s="96" t="s">
        <v>799</v>
      </c>
      <c r="D83" s="97" t="s">
        <v>651</v>
      </c>
      <c r="E83" s="97">
        <v>14.5</v>
      </c>
      <c r="F83" s="98">
        <v>0</v>
      </c>
      <c r="G83" s="98">
        <v>761</v>
      </c>
      <c r="H83" s="36">
        <v>761</v>
      </c>
      <c r="I83" s="99">
        <f t="shared" si="11"/>
        <v>0</v>
      </c>
      <c r="J83" s="98">
        <v>761</v>
      </c>
      <c r="K83" s="38">
        <v>0</v>
      </c>
      <c r="L83" s="98">
        <f t="shared" si="10"/>
        <v>761</v>
      </c>
      <c r="M83" s="98">
        <v>761</v>
      </c>
      <c r="N83" s="38">
        <f>761+761</f>
        <v>1522</v>
      </c>
      <c r="O83" s="98">
        <f t="shared" si="16"/>
        <v>0</v>
      </c>
      <c r="P83" s="98">
        <v>761</v>
      </c>
      <c r="Q83" s="38">
        <v>761</v>
      </c>
      <c r="R83" s="141">
        <f t="shared" si="15"/>
        <v>0</v>
      </c>
      <c r="S83" s="98"/>
      <c r="T83" s="38"/>
      <c r="U83" s="157">
        <f t="shared" si="14"/>
        <v>0</v>
      </c>
      <c r="V83" s="98"/>
      <c r="W83" s="98"/>
      <c r="X83" s="98"/>
      <c r="Y83" s="98"/>
      <c r="Z83" s="98"/>
      <c r="AA83" s="99"/>
      <c r="AB83" s="98"/>
      <c r="AC83" s="98"/>
      <c r="AD83" s="98"/>
      <c r="AE83" s="98"/>
      <c r="AF83" s="100"/>
      <c r="AG83" s="98">
        <f t="shared" si="13"/>
        <v>0</v>
      </c>
      <c r="AH83" s="98"/>
      <c r="AI83" s="101"/>
      <c r="AJ83" s="98"/>
      <c r="AK83" s="98"/>
      <c r="AL83" s="101"/>
      <c r="AM83" s="98"/>
      <c r="AN83" s="98"/>
      <c r="AO83" s="102"/>
      <c r="AP83" s="98"/>
    </row>
    <row r="84" spans="1:42" s="111" customFormat="1" ht="63.75">
      <c r="A84" s="96">
        <v>80</v>
      </c>
      <c r="B84" s="299" t="s">
        <v>595</v>
      </c>
      <c r="C84" s="96" t="s">
        <v>921</v>
      </c>
      <c r="D84" s="97" t="s">
        <v>661</v>
      </c>
      <c r="E84" s="97">
        <v>33.7</v>
      </c>
      <c r="F84" s="98">
        <v>0</v>
      </c>
      <c r="G84" s="98">
        <v>1304</v>
      </c>
      <c r="H84" s="36">
        <v>1303</v>
      </c>
      <c r="I84" s="99">
        <f t="shared" si="11"/>
        <v>1</v>
      </c>
      <c r="J84" s="98">
        <v>1304</v>
      </c>
      <c r="K84" s="38">
        <v>0</v>
      </c>
      <c r="L84" s="98">
        <f t="shared" si="10"/>
        <v>1305</v>
      </c>
      <c r="M84" s="98">
        <v>1304</v>
      </c>
      <c r="N84" s="38">
        <f>1303+1303</f>
        <v>2606</v>
      </c>
      <c r="O84" s="98">
        <f t="shared" si="16"/>
        <v>3</v>
      </c>
      <c r="P84" s="98">
        <v>1304</v>
      </c>
      <c r="Q84" s="38">
        <v>1303</v>
      </c>
      <c r="R84" s="141">
        <f t="shared" si="15"/>
        <v>4</v>
      </c>
      <c r="S84" s="98"/>
      <c r="T84" s="38"/>
      <c r="U84" s="157">
        <f t="shared" si="14"/>
        <v>4</v>
      </c>
      <c r="V84" s="98"/>
      <c r="W84" s="98"/>
      <c r="X84" s="98"/>
      <c r="Y84" s="98"/>
      <c r="Z84" s="98"/>
      <c r="AA84" s="99"/>
      <c r="AB84" s="98"/>
      <c r="AC84" s="98"/>
      <c r="AD84" s="98"/>
      <c r="AE84" s="98"/>
      <c r="AF84" s="100"/>
      <c r="AG84" s="98">
        <f t="shared" si="13"/>
        <v>1</v>
      </c>
      <c r="AH84" s="98"/>
      <c r="AI84" s="101"/>
      <c r="AJ84" s="98"/>
      <c r="AK84" s="98"/>
      <c r="AL84" s="101"/>
      <c r="AM84" s="98"/>
      <c r="AN84" s="98"/>
      <c r="AO84" s="102"/>
      <c r="AP84" s="98"/>
    </row>
    <row r="85" spans="1:42" s="40" customFormat="1" ht="51">
      <c r="A85" s="96">
        <v>81</v>
      </c>
      <c r="B85" s="299" t="s">
        <v>748</v>
      </c>
      <c r="C85" s="96" t="s">
        <v>963</v>
      </c>
      <c r="D85" s="97" t="s">
        <v>755</v>
      </c>
      <c r="E85" s="97">
        <v>39.3</v>
      </c>
      <c r="F85" s="98">
        <v>5825.4</v>
      </c>
      <c r="G85" s="98">
        <v>2211</v>
      </c>
      <c r="H85" s="36">
        <v>5600</v>
      </c>
      <c r="I85" s="99">
        <f t="shared" si="11"/>
        <v>2436.3999999999996</v>
      </c>
      <c r="J85" s="98">
        <v>2211</v>
      </c>
      <c r="K85" s="38">
        <v>0</v>
      </c>
      <c r="L85" s="91">
        <f>I85+J85-K85</f>
        <v>4647.4</v>
      </c>
      <c r="M85" s="98">
        <v>2211</v>
      </c>
      <c r="N85" s="38"/>
      <c r="O85" s="98">
        <f t="shared" si="16"/>
        <v>6858.4</v>
      </c>
      <c r="P85" s="98">
        <v>2211</v>
      </c>
      <c r="Q85" s="38">
        <v>6633</v>
      </c>
      <c r="R85" s="141">
        <f t="shared" si="15"/>
        <v>2436.3999999999996</v>
      </c>
      <c r="S85" s="98"/>
      <c r="T85" s="38"/>
      <c r="U85" s="157">
        <f t="shared" si="14"/>
        <v>2436.3999999999996</v>
      </c>
      <c r="V85" s="98"/>
      <c r="W85" s="98"/>
      <c r="X85" s="98"/>
      <c r="Y85" s="98"/>
      <c r="Z85" s="98"/>
      <c r="AA85" s="99"/>
      <c r="AB85" s="98"/>
      <c r="AC85" s="98"/>
      <c r="AD85" s="98"/>
      <c r="AE85" s="98"/>
      <c r="AF85" s="100"/>
      <c r="AG85" s="98">
        <f t="shared" si="13"/>
        <v>2436.3999999999996</v>
      </c>
      <c r="AH85" s="98"/>
      <c r="AI85" s="101"/>
      <c r="AJ85" s="98"/>
      <c r="AK85" s="98"/>
      <c r="AL85" s="101"/>
      <c r="AM85" s="98"/>
      <c r="AN85" s="98"/>
      <c r="AO85" s="102"/>
      <c r="AP85" s="98"/>
    </row>
    <row r="86" spans="1:42" s="162" customFormat="1" ht="63.75">
      <c r="A86" s="154">
        <v>82</v>
      </c>
      <c r="B86" s="300" t="s">
        <v>73</v>
      </c>
      <c r="C86" s="154" t="s">
        <v>940</v>
      </c>
      <c r="D86" s="156" t="s">
        <v>941</v>
      </c>
      <c r="E86" s="156">
        <v>12</v>
      </c>
      <c r="F86" s="157">
        <v>0</v>
      </c>
      <c r="G86" s="157">
        <v>0</v>
      </c>
      <c r="H86" s="36">
        <v>891</v>
      </c>
      <c r="I86" s="158">
        <f t="shared" si="11"/>
        <v>-891</v>
      </c>
      <c r="J86" s="157">
        <v>891</v>
      </c>
      <c r="K86" s="38">
        <v>891</v>
      </c>
      <c r="L86" s="157">
        <f t="shared" si="10"/>
        <v>-891</v>
      </c>
      <c r="M86" s="157">
        <v>891</v>
      </c>
      <c r="N86" s="38">
        <v>891</v>
      </c>
      <c r="O86" s="157">
        <f t="shared" si="16"/>
        <v>-891</v>
      </c>
      <c r="P86" s="157">
        <v>891</v>
      </c>
      <c r="Q86" s="38">
        <v>891</v>
      </c>
      <c r="R86" s="157">
        <f t="shared" si="15"/>
        <v>-891</v>
      </c>
      <c r="S86" s="157"/>
      <c r="T86" s="38"/>
      <c r="U86" s="157">
        <f t="shared" si="14"/>
        <v>-891</v>
      </c>
      <c r="V86" s="157"/>
      <c r="W86" s="157"/>
      <c r="X86" s="157"/>
      <c r="Y86" s="157"/>
      <c r="Z86" s="157"/>
      <c r="AA86" s="158"/>
      <c r="AB86" s="157"/>
      <c r="AC86" s="157"/>
      <c r="AD86" s="157"/>
      <c r="AE86" s="157"/>
      <c r="AF86" s="159"/>
      <c r="AG86" s="157">
        <f t="shared" si="13"/>
        <v>-891</v>
      </c>
      <c r="AH86" s="157"/>
      <c r="AI86" s="160"/>
      <c r="AJ86" s="157"/>
      <c r="AK86" s="157"/>
      <c r="AL86" s="160"/>
      <c r="AM86" s="157"/>
      <c r="AN86" s="157"/>
      <c r="AO86" s="161"/>
      <c r="AP86" s="157"/>
    </row>
    <row r="87" spans="1:42" s="162" customFormat="1" ht="63.75">
      <c r="A87" s="154">
        <v>83</v>
      </c>
      <c r="B87" s="300" t="s">
        <v>74</v>
      </c>
      <c r="C87" s="154" t="s">
        <v>944</v>
      </c>
      <c r="D87" s="156" t="s">
        <v>945</v>
      </c>
      <c r="E87" s="156">
        <v>51.4</v>
      </c>
      <c r="F87" s="157"/>
      <c r="G87" s="157"/>
      <c r="H87" s="36"/>
      <c r="I87" s="158">
        <f t="shared" si="11"/>
        <v>0</v>
      </c>
      <c r="J87" s="157">
        <v>2125.25</v>
      </c>
      <c r="K87" s="38">
        <v>2120.25</v>
      </c>
      <c r="L87" s="157">
        <f t="shared" si="10"/>
        <v>5</v>
      </c>
      <c r="M87" s="157">
        <v>2125.25</v>
      </c>
      <c r="N87" s="38">
        <v>2120.25</v>
      </c>
      <c r="O87" s="157">
        <f>L87+M87-N87</f>
        <v>10</v>
      </c>
      <c r="P87" s="157">
        <v>2125.25</v>
      </c>
      <c r="Q87" s="38">
        <v>2120.25</v>
      </c>
      <c r="R87" s="157">
        <f t="shared" si="15"/>
        <v>15</v>
      </c>
      <c r="S87" s="157">
        <v>0</v>
      </c>
      <c r="T87" s="38">
        <v>2120.25</v>
      </c>
      <c r="U87" s="157">
        <f>R87+S87-T87</f>
        <v>-2105.25</v>
      </c>
      <c r="V87" s="157"/>
      <c r="W87" s="157"/>
      <c r="X87" s="157"/>
      <c r="Y87" s="157"/>
      <c r="Z87" s="157"/>
      <c r="AA87" s="158"/>
      <c r="AB87" s="157"/>
      <c r="AC87" s="157"/>
      <c r="AD87" s="157"/>
      <c r="AE87" s="157"/>
      <c r="AF87" s="159"/>
      <c r="AG87" s="157"/>
      <c r="AH87" s="157"/>
      <c r="AI87" s="160"/>
      <c r="AJ87" s="157"/>
      <c r="AK87" s="157"/>
      <c r="AL87" s="160"/>
      <c r="AM87" s="157"/>
      <c r="AN87" s="157"/>
      <c r="AO87" s="161"/>
      <c r="AP87" s="157"/>
    </row>
    <row r="88" spans="1:42" s="183" customFormat="1" ht="51">
      <c r="A88" s="175">
        <v>84</v>
      </c>
      <c r="B88" s="301" t="s">
        <v>2</v>
      </c>
      <c r="C88" s="175" t="s">
        <v>1</v>
      </c>
      <c r="D88" s="177" t="s">
        <v>3</v>
      </c>
      <c r="E88" s="177"/>
      <c r="F88" s="178"/>
      <c r="G88" s="178">
        <v>1221.22</v>
      </c>
      <c r="H88" s="36">
        <v>3660</v>
      </c>
      <c r="I88" s="179">
        <f t="shared" si="11"/>
        <v>-2438.7799999999997</v>
      </c>
      <c r="J88" s="178">
        <v>1221.22</v>
      </c>
      <c r="K88" s="38"/>
      <c r="L88" s="178">
        <f t="shared" si="10"/>
        <v>-1217.5599999999997</v>
      </c>
      <c r="M88" s="178">
        <v>1221.22</v>
      </c>
      <c r="N88" s="38">
        <v>3660</v>
      </c>
      <c r="O88" s="178">
        <f>L88+M88-N88</f>
        <v>-3656.3399999999997</v>
      </c>
      <c r="P88" s="178">
        <v>1221.22</v>
      </c>
      <c r="Q88" s="38">
        <v>1224.88</v>
      </c>
      <c r="R88" s="157">
        <f t="shared" si="15"/>
        <v>-3660</v>
      </c>
      <c r="S88" s="178"/>
      <c r="T88" s="38"/>
      <c r="U88" s="157">
        <f>R88+S88-T88</f>
        <v>-3660</v>
      </c>
      <c r="V88" s="178"/>
      <c r="W88" s="178"/>
      <c r="X88" s="178"/>
      <c r="Y88" s="178"/>
      <c r="Z88" s="178"/>
      <c r="AA88" s="179"/>
      <c r="AB88" s="178"/>
      <c r="AC88" s="178"/>
      <c r="AD88" s="178"/>
      <c r="AE88" s="178"/>
      <c r="AF88" s="180"/>
      <c r="AG88" s="178"/>
      <c r="AH88" s="178"/>
      <c r="AI88" s="181"/>
      <c r="AJ88" s="178"/>
      <c r="AK88" s="178"/>
      <c r="AL88" s="181"/>
      <c r="AM88" s="178"/>
      <c r="AN88" s="178"/>
      <c r="AO88" s="182"/>
      <c r="AP88" s="178"/>
    </row>
    <row r="89" spans="1:42" s="193" customFormat="1" ht="38.25">
      <c r="A89" s="185">
        <v>85</v>
      </c>
      <c r="B89" s="302" t="s">
        <v>81</v>
      </c>
      <c r="C89" s="185" t="s">
        <v>964</v>
      </c>
      <c r="D89" s="187"/>
      <c r="E89" s="187"/>
      <c r="F89" s="188"/>
      <c r="G89" s="188"/>
      <c r="H89" s="36"/>
      <c r="I89" s="189">
        <f t="shared" si="11"/>
        <v>0</v>
      </c>
      <c r="J89" s="188">
        <v>4290</v>
      </c>
      <c r="K89" s="38">
        <v>4290</v>
      </c>
      <c r="L89" s="188">
        <f t="shared" si="10"/>
        <v>0</v>
      </c>
      <c r="M89" s="188">
        <v>4290</v>
      </c>
      <c r="N89" s="38">
        <v>4290</v>
      </c>
      <c r="O89" s="188">
        <f>L89+M89-N89</f>
        <v>0</v>
      </c>
      <c r="P89" s="188">
        <v>4290</v>
      </c>
      <c r="Q89" s="38">
        <v>4290</v>
      </c>
      <c r="R89" s="188">
        <f t="shared" si="15"/>
        <v>0</v>
      </c>
      <c r="S89" s="188"/>
      <c r="T89" s="38">
        <v>4290</v>
      </c>
      <c r="U89" s="157">
        <f>R89+S89-T89</f>
        <v>-4290</v>
      </c>
      <c r="V89" s="188"/>
      <c r="W89" s="188"/>
      <c r="X89" s="188"/>
      <c r="Y89" s="188"/>
      <c r="Z89" s="188"/>
      <c r="AA89" s="189"/>
      <c r="AB89" s="188"/>
      <c r="AC89" s="188"/>
      <c r="AD89" s="188"/>
      <c r="AE89" s="188"/>
      <c r="AF89" s="190"/>
      <c r="AG89" s="188"/>
      <c r="AH89" s="188"/>
      <c r="AI89" s="191"/>
      <c r="AJ89" s="188"/>
      <c r="AK89" s="188"/>
      <c r="AL89" s="191"/>
      <c r="AM89" s="188"/>
      <c r="AN89" s="188"/>
      <c r="AO89" s="192"/>
      <c r="AP89" s="188"/>
    </row>
    <row r="90" spans="1:42" s="162" customFormat="1" ht="51">
      <c r="A90" s="154">
        <v>86</v>
      </c>
      <c r="B90" s="300" t="s">
        <v>969</v>
      </c>
      <c r="C90" s="154" t="s">
        <v>970</v>
      </c>
      <c r="D90" s="156" t="s">
        <v>971</v>
      </c>
      <c r="E90" s="156"/>
      <c r="F90" s="157"/>
      <c r="G90" s="157"/>
      <c r="H90" s="36"/>
      <c r="I90" s="158"/>
      <c r="J90" s="157">
        <v>1950</v>
      </c>
      <c r="K90" s="38"/>
      <c r="L90" s="157">
        <f>I90+J90-K90</f>
        <v>1950</v>
      </c>
      <c r="M90" s="157">
        <v>1950</v>
      </c>
      <c r="N90" s="38">
        <f>4602+2301</f>
        <v>6903</v>
      </c>
      <c r="O90" s="157">
        <f t="shared" si="16"/>
        <v>-3003</v>
      </c>
      <c r="P90" s="157">
        <v>1950</v>
      </c>
      <c r="Q90" s="38">
        <v>2301</v>
      </c>
      <c r="R90" s="141">
        <f>O90+P90-Q90</f>
        <v>-3354</v>
      </c>
      <c r="S90" s="157"/>
      <c r="T90" s="38"/>
      <c r="U90" s="157">
        <f>R90+S90-T90</f>
        <v>-3354</v>
      </c>
      <c r="V90" s="157"/>
      <c r="W90" s="157"/>
      <c r="X90" s="157"/>
      <c r="Y90" s="157"/>
      <c r="Z90" s="157"/>
      <c r="AA90" s="158"/>
      <c r="AB90" s="157"/>
      <c r="AC90" s="157"/>
      <c r="AD90" s="157"/>
      <c r="AE90" s="157"/>
      <c r="AF90" s="159"/>
      <c r="AG90" s="157"/>
      <c r="AH90" s="157"/>
      <c r="AI90" s="160"/>
      <c r="AJ90" s="157"/>
      <c r="AK90" s="157"/>
      <c r="AL90" s="160"/>
      <c r="AM90" s="157"/>
      <c r="AN90" s="157"/>
      <c r="AO90" s="161"/>
      <c r="AP90" s="157"/>
    </row>
    <row r="91" spans="1:42" s="44" customFormat="1" ht="13.5">
      <c r="A91" s="96">
        <v>82</v>
      </c>
      <c r="B91" s="303" t="s">
        <v>757</v>
      </c>
      <c r="C91" s="41"/>
      <c r="D91" s="41"/>
      <c r="E91" s="41">
        <f>SUM(E3:E86)</f>
        <v>3117.299999999999</v>
      </c>
      <c r="F91" s="46">
        <f>SUM(F3:F86)</f>
        <v>1683998.2099999997</v>
      </c>
      <c r="G91" s="42">
        <f>SUM(G3:G86)</f>
        <v>258245.18000000002</v>
      </c>
      <c r="H91" s="38">
        <f>SUM(H3:H85)</f>
        <v>718622.85</v>
      </c>
      <c r="I91" s="99">
        <f>F91+G91-H91</f>
        <v>1223620.5399999996</v>
      </c>
      <c r="J91" s="42">
        <f>SUM(J3:J86)</f>
        <v>259136.18000000002</v>
      </c>
      <c r="K91" s="38">
        <f aca="true" t="shared" si="17" ref="K91:AE91">SUM(K3:K85)</f>
        <v>227579.06000000006</v>
      </c>
      <c r="L91" s="42">
        <f t="shared" si="17"/>
        <v>1254286.66</v>
      </c>
      <c r="M91" s="42">
        <f t="shared" si="17"/>
        <v>255284.2</v>
      </c>
      <c r="N91" s="38">
        <f t="shared" si="17"/>
        <v>310165.8900000001</v>
      </c>
      <c r="O91" s="42">
        <f t="shared" si="17"/>
        <v>1199404.97</v>
      </c>
      <c r="P91" s="42">
        <f>SUM(P3:P90)</f>
        <v>268396.428</v>
      </c>
      <c r="Q91" s="38">
        <f t="shared" si="17"/>
        <v>350547.93000000005</v>
      </c>
      <c r="R91" s="42">
        <f t="shared" si="17"/>
        <v>1106775.9979999997</v>
      </c>
      <c r="S91" s="42">
        <f t="shared" si="17"/>
        <v>0</v>
      </c>
      <c r="T91" s="38">
        <f t="shared" si="17"/>
        <v>9273.25</v>
      </c>
      <c r="U91" s="42">
        <f t="shared" si="17"/>
        <v>1097502.7479999997</v>
      </c>
      <c r="V91" s="42">
        <f t="shared" si="17"/>
        <v>0</v>
      </c>
      <c r="W91" s="42">
        <f t="shared" si="17"/>
        <v>0</v>
      </c>
      <c r="X91" s="42">
        <f t="shared" si="17"/>
        <v>0</v>
      </c>
      <c r="Y91" s="42">
        <f t="shared" si="17"/>
        <v>0</v>
      </c>
      <c r="Z91" s="42">
        <f t="shared" si="17"/>
        <v>0</v>
      </c>
      <c r="AA91" s="43">
        <f t="shared" si="17"/>
        <v>0</v>
      </c>
      <c r="AB91" s="42">
        <f t="shared" si="17"/>
        <v>0</v>
      </c>
      <c r="AC91" s="42">
        <f t="shared" si="17"/>
        <v>0</v>
      </c>
      <c r="AD91" s="42">
        <f t="shared" si="17"/>
        <v>0</v>
      </c>
      <c r="AE91" s="42">
        <f t="shared" si="17"/>
        <v>0</v>
      </c>
      <c r="AF91" s="81">
        <v>394947.19</v>
      </c>
      <c r="AG91" s="42">
        <f>SUM(AG3:AG86)</f>
        <v>1214499.54</v>
      </c>
      <c r="AH91" s="42">
        <v>238281</v>
      </c>
      <c r="AI91" s="81">
        <v>387368.69</v>
      </c>
      <c r="AJ91" s="42">
        <f>SUM(AJ3:AJ85)</f>
        <v>0</v>
      </c>
      <c r="AK91" s="42">
        <f>SUM(AK3:AK85)</f>
        <v>0</v>
      </c>
      <c r="AL91" s="82">
        <f>SUM(AL3:AL85)</f>
        <v>0</v>
      </c>
      <c r="AM91" s="42">
        <f>SUM(AM3:AM85)</f>
        <v>0</v>
      </c>
      <c r="AN91" s="42"/>
      <c r="AO91" s="83"/>
      <c r="AP91" s="41">
        <f>AM91+AN91-AO91</f>
        <v>0</v>
      </c>
    </row>
    <row r="92" spans="1:41" ht="15">
      <c r="A92" s="96">
        <v>83</v>
      </c>
      <c r="B92" s="304"/>
      <c r="C92" s="19"/>
      <c r="D92" s="19"/>
      <c r="E92" s="19"/>
      <c r="F92" s="23"/>
      <c r="G92" s="35"/>
      <c r="H92" s="38"/>
      <c r="AC92" s="38"/>
      <c r="AE92" s="35"/>
      <c r="AF92" s="59"/>
      <c r="AH92" s="35"/>
      <c r="AI92" s="59"/>
      <c r="AK92" s="35"/>
      <c r="AL92" s="59"/>
      <c r="AN92" s="35"/>
      <c r="AO92" s="59"/>
    </row>
    <row r="93" spans="1:41" ht="15">
      <c r="A93" s="96">
        <v>102</v>
      </c>
      <c r="B93" s="305"/>
      <c r="C93" s="19"/>
      <c r="D93" s="19"/>
      <c r="E93" s="19">
        <f>E91+'Юрид.л.'!E42</f>
        <v>4477.899999999999</v>
      </c>
      <c r="F93" s="23"/>
      <c r="G93" s="35"/>
      <c r="H93" s="38"/>
      <c r="AC93" s="38"/>
      <c r="AE93" s="35"/>
      <c r="AF93" s="59"/>
      <c r="AH93" s="35"/>
      <c r="AI93" s="59"/>
      <c r="AK93" s="35"/>
      <c r="AL93" s="59"/>
      <c r="AN93" s="35"/>
      <c r="AO93" s="59"/>
    </row>
    <row r="94" spans="1:41" ht="15">
      <c r="A94" s="96">
        <v>103</v>
      </c>
      <c r="B94" s="306"/>
      <c r="C94" s="19"/>
      <c r="D94" s="19"/>
      <c r="E94" s="19"/>
      <c r="F94" s="23"/>
      <c r="G94" s="35"/>
      <c r="H94" s="38"/>
      <c r="P94" s="35">
        <f>P3+P5+P6+P8+P20+P21+P25+P27+P29+P31+P32+P33+P35+P41+P42+P43+P44+P66+P69+P70+P73+P84+P83+P81</f>
        <v>46620</v>
      </c>
      <c r="AC94" s="38"/>
      <c r="AE94" s="35"/>
      <c r="AF94" s="59"/>
      <c r="AH94" s="35"/>
      <c r="AI94" s="59"/>
      <c r="AK94" s="35"/>
      <c r="AL94" s="59"/>
      <c r="AN94" s="35"/>
      <c r="AO94" s="59"/>
    </row>
    <row r="95" spans="1:41" ht="15">
      <c r="A95" s="96">
        <v>104</v>
      </c>
      <c r="B95" s="306"/>
      <c r="C95" s="19"/>
      <c r="D95" s="19"/>
      <c r="E95" s="19"/>
      <c r="F95" s="23"/>
      <c r="G95" s="35"/>
      <c r="H95" s="38"/>
      <c r="AC95" s="38"/>
      <c r="AE95" s="35"/>
      <c r="AF95" s="59"/>
      <c r="AH95" s="35"/>
      <c r="AI95" s="59"/>
      <c r="AK95" s="35"/>
      <c r="AL95" s="59"/>
      <c r="AN95" s="35"/>
      <c r="AO95" s="59"/>
    </row>
    <row r="96" spans="2:41" ht="25.5">
      <c r="B96" s="305"/>
      <c r="C96" s="19"/>
      <c r="D96" s="19"/>
      <c r="E96" s="19"/>
      <c r="F96" s="23"/>
      <c r="G96" s="35"/>
      <c r="H96" s="38"/>
      <c r="K96" s="38" t="s">
        <v>75</v>
      </c>
      <c r="L96" s="35">
        <f>'Юрид.л.'!N10+'Юрид.л.'!N11+'Юрид.л.'!N23+'физ.л.'!N18+'физ.л.'!N27+'физ.л.'!N29+'физ.л.'!N31+'физ.л.'!N32+'физ.л.'!N65+'физ.л.'!N66+'физ.л.'!N67+'физ.л.'!N71+'физ.л.'!N77+'физ.л.'!N84</f>
        <v>20839.75</v>
      </c>
      <c r="M96" s="35" t="s">
        <v>76</v>
      </c>
      <c r="AC96" s="38"/>
      <c r="AE96" s="35"/>
      <c r="AF96" s="59"/>
      <c r="AH96" s="35"/>
      <c r="AI96" s="59"/>
      <c r="AK96" s="35"/>
      <c r="AL96" s="59"/>
      <c r="AN96" s="35"/>
      <c r="AO96" s="59"/>
    </row>
    <row r="97" spans="2:41" ht="15">
      <c r="B97" s="305"/>
      <c r="C97" s="19"/>
      <c r="D97" s="19"/>
      <c r="E97" s="19"/>
      <c r="F97" s="23"/>
      <c r="G97" s="35"/>
      <c r="H97" s="38"/>
      <c r="AC97" s="38"/>
      <c r="AE97" s="35"/>
      <c r="AF97" s="59"/>
      <c r="AH97" s="35"/>
      <c r="AI97" s="59"/>
      <c r="AK97" s="35"/>
      <c r="AL97" s="59"/>
      <c r="AN97" s="35"/>
      <c r="AO97" s="59"/>
    </row>
    <row r="98" spans="1:42" ht="15">
      <c r="A98" s="56"/>
      <c r="B98" s="307"/>
      <c r="C98" s="126"/>
      <c r="D98" s="126"/>
      <c r="E98" s="126"/>
      <c r="F98" s="24"/>
      <c r="G98" s="38"/>
      <c r="H98" s="38"/>
      <c r="I98" s="36"/>
      <c r="J98" s="38"/>
      <c r="L98" s="38"/>
      <c r="M98" s="38"/>
      <c r="O98" s="38"/>
      <c r="P98" s="39"/>
      <c r="R98" s="39"/>
      <c r="S98" s="38"/>
      <c r="U98" s="38"/>
      <c r="V98" s="38"/>
      <c r="W98" s="38"/>
      <c r="X98" s="38"/>
      <c r="Y98" s="38"/>
      <c r="Z98" s="38"/>
      <c r="AA98" s="36"/>
      <c r="AB98" s="38"/>
      <c r="AC98" s="38"/>
      <c r="AD98" s="38"/>
      <c r="AE98" s="38"/>
      <c r="AF98" s="127"/>
      <c r="AG98" s="39"/>
      <c r="AH98" s="38"/>
      <c r="AI98" s="127"/>
      <c r="AJ98" s="39"/>
      <c r="AK98" s="38"/>
      <c r="AL98" s="127"/>
      <c r="AM98" s="39"/>
      <c r="AN98" s="38"/>
      <c r="AO98" s="127"/>
      <c r="AP98" s="39"/>
    </row>
    <row r="99" spans="2:41" ht="15">
      <c r="B99" s="305"/>
      <c r="C99" s="19"/>
      <c r="D99" s="19"/>
      <c r="E99" s="19"/>
      <c r="F99" s="23"/>
      <c r="G99" s="35"/>
      <c r="H99" s="38"/>
      <c r="AC99" s="38"/>
      <c r="AE99" s="35"/>
      <c r="AF99" s="59"/>
      <c r="AH99" s="35"/>
      <c r="AI99" s="59"/>
      <c r="AK99" s="35"/>
      <c r="AL99" s="59"/>
      <c r="AN99" s="35"/>
      <c r="AO99" s="59"/>
    </row>
    <row r="100" spans="29:41" ht="15">
      <c r="AC100" s="38"/>
      <c r="AE100" s="35"/>
      <c r="AF100" s="59"/>
      <c r="AH100" s="35"/>
      <c r="AI100" s="59"/>
      <c r="AK100" s="35"/>
      <c r="AL100" s="59"/>
      <c r="AN100" s="35"/>
      <c r="AO100" s="59"/>
    </row>
    <row r="101" spans="29:41" ht="15">
      <c r="AC101" s="38"/>
      <c r="AE101" s="35"/>
      <c r="AF101" s="59"/>
      <c r="AH101" s="35"/>
      <c r="AI101" s="59"/>
      <c r="AK101" s="35"/>
      <c r="AL101" s="59"/>
      <c r="AN101" s="35"/>
      <c r="AO101" s="59"/>
    </row>
    <row r="102" spans="29:41" ht="15">
      <c r="AC102" s="38"/>
      <c r="AE102" s="35"/>
      <c r="AF102" s="59"/>
      <c r="AH102" s="35"/>
      <c r="AI102" s="59"/>
      <c r="AK102" s="35"/>
      <c r="AL102" s="59"/>
      <c r="AN102" s="35"/>
      <c r="AO102" s="59"/>
    </row>
    <row r="103" spans="29:41" ht="15">
      <c r="AC103" s="38"/>
      <c r="AE103" s="35"/>
      <c r="AF103" s="59"/>
      <c r="AH103" s="35"/>
      <c r="AI103" s="59"/>
      <c r="AK103" s="35"/>
      <c r="AL103" s="59"/>
      <c r="AN103" s="35"/>
      <c r="AO103" s="59"/>
    </row>
    <row r="104" spans="29:41" ht="15">
      <c r="AC104" s="38"/>
      <c r="AE104" s="35"/>
      <c r="AF104" s="59"/>
      <c r="AH104" s="35"/>
      <c r="AI104" s="59"/>
      <c r="AK104" s="35"/>
      <c r="AL104" s="59"/>
      <c r="AN104" s="35"/>
      <c r="AO104" s="59"/>
    </row>
    <row r="105" spans="29:41" ht="15">
      <c r="AC105" s="38"/>
      <c r="AE105" s="35"/>
      <c r="AF105" s="59"/>
      <c r="AH105" s="35"/>
      <c r="AI105" s="59"/>
      <c r="AK105" s="35"/>
      <c r="AL105" s="59"/>
      <c r="AN105" s="35"/>
      <c r="AO105" s="59"/>
    </row>
    <row r="106" spans="29:41" ht="15">
      <c r="AC106" s="38"/>
      <c r="AE106" s="35"/>
      <c r="AF106" s="59"/>
      <c r="AH106" s="35"/>
      <c r="AI106" s="59"/>
      <c r="AK106" s="35"/>
      <c r="AL106" s="59"/>
      <c r="AN106" s="35"/>
      <c r="AO106" s="59"/>
    </row>
    <row r="107" spans="29:41" ht="15">
      <c r="AC107" s="38"/>
      <c r="AE107" s="35"/>
      <c r="AF107" s="59"/>
      <c r="AH107" s="35"/>
      <c r="AI107" s="59"/>
      <c r="AK107" s="35"/>
      <c r="AL107" s="59"/>
      <c r="AN107" s="35"/>
      <c r="AO107" s="59"/>
    </row>
    <row r="108" spans="29:41" ht="15">
      <c r="AC108" s="38"/>
      <c r="AE108" s="35"/>
      <c r="AF108" s="59"/>
      <c r="AH108" s="35"/>
      <c r="AI108" s="59"/>
      <c r="AK108" s="35"/>
      <c r="AL108" s="59"/>
      <c r="AN108" s="35"/>
      <c r="AO108" s="59"/>
    </row>
    <row r="109" spans="29:41" ht="15">
      <c r="AC109" s="38"/>
      <c r="AE109" s="35"/>
      <c r="AF109" s="59"/>
      <c r="AH109" s="35"/>
      <c r="AI109" s="59"/>
      <c r="AK109" s="35"/>
      <c r="AL109" s="59"/>
      <c r="AN109" s="35"/>
      <c r="AO109" s="59"/>
    </row>
    <row r="110" spans="29:41" ht="15">
      <c r="AC110" s="38"/>
      <c r="AE110" s="35"/>
      <c r="AF110" s="59"/>
      <c r="AH110" s="35"/>
      <c r="AI110" s="59"/>
      <c r="AK110" s="35"/>
      <c r="AL110" s="59"/>
      <c r="AN110" s="35"/>
      <c r="AO110" s="59"/>
    </row>
    <row r="111" ht="15">
      <c r="AC111" s="38"/>
    </row>
    <row r="112" ht="15">
      <c r="AC112" s="38"/>
    </row>
    <row r="113" ht="15">
      <c r="AC113" s="38"/>
    </row>
    <row r="114" ht="15">
      <c r="AC114" s="38"/>
    </row>
    <row r="115" ht="15">
      <c r="AC115" s="38"/>
    </row>
    <row r="116" ht="15">
      <c r="AC116" s="38"/>
    </row>
    <row r="117" ht="15">
      <c r="AC117" s="38"/>
    </row>
    <row r="118" ht="15">
      <c r="AC118" s="38"/>
    </row>
    <row r="119" ht="15">
      <c r="AC119" s="38"/>
    </row>
    <row r="120" ht="15">
      <c r="AC120" s="38"/>
    </row>
    <row r="121" ht="15">
      <c r="AC121" s="38"/>
    </row>
    <row r="122" ht="15">
      <c r="AC122" s="38"/>
    </row>
    <row r="123" ht="15">
      <c r="AC123" s="38"/>
    </row>
    <row r="124" ht="15">
      <c r="AC124" s="38"/>
    </row>
    <row r="125" ht="15">
      <c r="AC125" s="38"/>
    </row>
    <row r="126" ht="15">
      <c r="AC126" s="38"/>
    </row>
    <row r="127" ht="15">
      <c r="AC127" s="38"/>
    </row>
    <row r="128" ht="15">
      <c r="AC128" s="38"/>
    </row>
    <row r="129" ht="15">
      <c r="AC129" s="38"/>
    </row>
    <row r="130" ht="15">
      <c r="AC130" s="38"/>
    </row>
    <row r="131" ht="15">
      <c r="AC131" s="38"/>
    </row>
    <row r="132" ht="15">
      <c r="AC132" s="38"/>
    </row>
    <row r="133" ht="15">
      <c r="AC133" s="38"/>
    </row>
    <row r="134" ht="15">
      <c r="AC134" s="38"/>
    </row>
    <row r="135" ht="15">
      <c r="AC135" s="38"/>
    </row>
    <row r="136" ht="15">
      <c r="AC136" s="38"/>
    </row>
    <row r="137" ht="15">
      <c r="AC137" s="38"/>
    </row>
    <row r="138" ht="15">
      <c r="AC138" s="38"/>
    </row>
    <row r="139" ht="15">
      <c r="AC139" s="38"/>
    </row>
    <row r="140" ht="15">
      <c r="AC140" s="38"/>
    </row>
    <row r="141" ht="15">
      <c r="AC141" s="38"/>
    </row>
    <row r="142" ht="15">
      <c r="AC142" s="38"/>
    </row>
    <row r="143" ht="15">
      <c r="AC143" s="38"/>
    </row>
    <row r="144" ht="15">
      <c r="AC144" s="38"/>
    </row>
    <row r="145" ht="15">
      <c r="AC145" s="38"/>
    </row>
    <row r="146" ht="15">
      <c r="AC146" s="38"/>
    </row>
    <row r="147" ht="15">
      <c r="AC147" s="38"/>
    </row>
    <row r="148" ht="15">
      <c r="AC148" s="38"/>
    </row>
    <row r="149" ht="15">
      <c r="AC149" s="38"/>
    </row>
    <row r="150" ht="15">
      <c r="AC150" s="38"/>
    </row>
    <row r="151" ht="15">
      <c r="AC151" s="38"/>
    </row>
    <row r="152" ht="15">
      <c r="AC152" s="38"/>
    </row>
    <row r="153" ht="15">
      <c r="AC153" s="38"/>
    </row>
    <row r="154" ht="15">
      <c r="AC154" s="38"/>
    </row>
    <row r="155" ht="15">
      <c r="AC155" s="38"/>
    </row>
    <row r="156" ht="15">
      <c r="AC156" s="38"/>
    </row>
    <row r="157" ht="15">
      <c r="AC157" s="38"/>
    </row>
    <row r="158" ht="15">
      <c r="AC158" s="38"/>
    </row>
    <row r="159" ht="15">
      <c r="AC159" s="38"/>
    </row>
    <row r="160" ht="15">
      <c r="AC160" s="38"/>
    </row>
    <row r="161" ht="15">
      <c r="AC161" s="38"/>
    </row>
    <row r="162" ht="15">
      <c r="AC162" s="38"/>
    </row>
    <row r="163" ht="15">
      <c r="AC163" s="38"/>
    </row>
    <row r="164" ht="15">
      <c r="AC164" s="38"/>
    </row>
    <row r="165" ht="15">
      <c r="AC165" s="38"/>
    </row>
    <row r="166" ht="15">
      <c r="AC166" s="38"/>
    </row>
    <row r="167" ht="15">
      <c r="AC167" s="38"/>
    </row>
    <row r="168" ht="15">
      <c r="AC168" s="38"/>
    </row>
    <row r="169" ht="15">
      <c r="AC169" s="38"/>
    </row>
    <row r="170" ht="15">
      <c r="AC170" s="38"/>
    </row>
    <row r="171" ht="15">
      <c r="AC171" s="38"/>
    </row>
    <row r="172" ht="15">
      <c r="AC172" s="38"/>
    </row>
    <row r="173" ht="15">
      <c r="AC173" s="38"/>
    </row>
    <row r="174" ht="15">
      <c r="AC174" s="38"/>
    </row>
    <row r="175" ht="15">
      <c r="AC175" s="38"/>
    </row>
    <row r="176" ht="15">
      <c r="AC176" s="38"/>
    </row>
    <row r="177" ht="15">
      <c r="AC177" s="38"/>
    </row>
    <row r="178" ht="15">
      <c r="AC178" s="38"/>
    </row>
    <row r="179" ht="15">
      <c r="AC179" s="38"/>
    </row>
    <row r="180" ht="15">
      <c r="AC180" s="38"/>
    </row>
    <row r="181" ht="15">
      <c r="AC181" s="38"/>
    </row>
    <row r="182" ht="15">
      <c r="AC182" s="38"/>
    </row>
    <row r="183" ht="15">
      <c r="AC183" s="38"/>
    </row>
    <row r="184" ht="15">
      <c r="AC184" s="38"/>
    </row>
    <row r="185" ht="15">
      <c r="AC185" s="38"/>
    </row>
    <row r="186" ht="15">
      <c r="AC186" s="38"/>
    </row>
    <row r="187" ht="15">
      <c r="AC187" s="38"/>
    </row>
    <row r="188" ht="15">
      <c r="AC188" s="38"/>
    </row>
    <row r="189" ht="15">
      <c r="AC189" s="38"/>
    </row>
    <row r="190" ht="15">
      <c r="AC190" s="38"/>
    </row>
    <row r="191" ht="15">
      <c r="AC191" s="38"/>
    </row>
    <row r="192" ht="15">
      <c r="AC192" s="38"/>
    </row>
    <row r="193" ht="15">
      <c r="AC193" s="38"/>
    </row>
    <row r="194" ht="15">
      <c r="AC194" s="38"/>
    </row>
    <row r="195" ht="15">
      <c r="AC195" s="38"/>
    </row>
    <row r="196" ht="15">
      <c r="AC196" s="38"/>
    </row>
    <row r="197" ht="15">
      <c r="AC197" s="38"/>
    </row>
    <row r="198" ht="15">
      <c r="AC198" s="38"/>
    </row>
    <row r="199" ht="15">
      <c r="AC199" s="38"/>
    </row>
    <row r="200" ht="15">
      <c r="AC200" s="38"/>
    </row>
    <row r="201" ht="15">
      <c r="AC201" s="38"/>
    </row>
    <row r="202" ht="15">
      <c r="AC202" s="38"/>
    </row>
    <row r="203" ht="15">
      <c r="AC203" s="38"/>
    </row>
    <row r="204" ht="15">
      <c r="AC204" s="38"/>
    </row>
    <row r="205" ht="15">
      <c r="AC205" s="38"/>
    </row>
    <row r="206" ht="15">
      <c r="AC206" s="38"/>
    </row>
    <row r="207" ht="15">
      <c r="AC207" s="38"/>
    </row>
    <row r="208" ht="15">
      <c r="AC208" s="38"/>
    </row>
    <row r="209" ht="15">
      <c r="AC209" s="38"/>
    </row>
    <row r="210" ht="15">
      <c r="AC210" s="38"/>
    </row>
    <row r="211" ht="15">
      <c r="AC211" s="38"/>
    </row>
    <row r="212" ht="15">
      <c r="AC212" s="38"/>
    </row>
    <row r="213" ht="15">
      <c r="AC213" s="38"/>
    </row>
    <row r="214" ht="15">
      <c r="AC214" s="38"/>
    </row>
    <row r="215" ht="15">
      <c r="AC215" s="38"/>
    </row>
    <row r="216" ht="15">
      <c r="AC216" s="38"/>
    </row>
    <row r="217" ht="15">
      <c r="AC217" s="38"/>
    </row>
    <row r="218" ht="15">
      <c r="AC218" s="38"/>
    </row>
    <row r="219" ht="15">
      <c r="AC219" s="38"/>
    </row>
    <row r="220" ht="15">
      <c r="AC220" s="38"/>
    </row>
    <row r="221" ht="15">
      <c r="AC221" s="38"/>
    </row>
    <row r="222" ht="15">
      <c r="AC222" s="38"/>
    </row>
    <row r="223" ht="15">
      <c r="AC223" s="38"/>
    </row>
    <row r="224" ht="15">
      <c r="AC224" s="38"/>
    </row>
    <row r="225" ht="15">
      <c r="AC225" s="38"/>
    </row>
    <row r="226" ht="15">
      <c r="AC226" s="38"/>
    </row>
    <row r="227" ht="15">
      <c r="AC227" s="38"/>
    </row>
    <row r="228" ht="15">
      <c r="AC228" s="38"/>
    </row>
    <row r="229" ht="15">
      <c r="AC229" s="38"/>
    </row>
    <row r="230" ht="15">
      <c r="AC230" s="38"/>
    </row>
    <row r="231" ht="15">
      <c r="AC231" s="38"/>
    </row>
    <row r="232" ht="15">
      <c r="AC232" s="38"/>
    </row>
    <row r="233" ht="15">
      <c r="AC233" s="38"/>
    </row>
    <row r="234" ht="15">
      <c r="AC234" s="38"/>
    </row>
    <row r="235" ht="15">
      <c r="AC235" s="38"/>
    </row>
    <row r="236" ht="15">
      <c r="AC236" s="38"/>
    </row>
    <row r="237" ht="15">
      <c r="AC237" s="38"/>
    </row>
    <row r="238" ht="15">
      <c r="AC238" s="38"/>
    </row>
    <row r="239" ht="15">
      <c r="AC239" s="38"/>
    </row>
  </sheetData>
  <sheetProtection/>
  <mergeCells count="1">
    <mergeCell ref="A1:A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pane ySplit="1575" topLeftCell="A22" activePane="bottomLeft" state="split"/>
      <selection pane="topLeft" activeCell="A1" sqref="A1"/>
      <selection pane="bottomLeft" activeCell="Q2" sqref="Q2"/>
    </sheetView>
  </sheetViews>
  <sheetFormatPr defaultColWidth="9.140625" defaultRowHeight="12.75"/>
  <cols>
    <col min="1" max="1" width="3.57421875" style="201" customWidth="1"/>
    <col min="2" max="7" width="9.140625" style="18" customWidth="1"/>
    <col min="8" max="8" width="9.140625" style="200" customWidth="1"/>
    <col min="9" max="10" width="9.140625" style="18" customWidth="1"/>
    <col min="11" max="16384" width="9.140625" style="17" customWidth="1"/>
  </cols>
  <sheetData>
    <row r="1" spans="1:42" ht="63.75">
      <c r="A1" s="32" t="s">
        <v>751</v>
      </c>
      <c r="B1" s="33" t="s">
        <v>599</v>
      </c>
      <c r="C1" s="32" t="s">
        <v>598</v>
      </c>
      <c r="D1" s="34" t="s">
        <v>597</v>
      </c>
      <c r="E1" s="34"/>
      <c r="F1" s="35" t="s">
        <v>830</v>
      </c>
      <c r="G1" s="35" t="s">
        <v>750</v>
      </c>
      <c r="H1" s="36" t="s">
        <v>749</v>
      </c>
      <c r="I1" s="37" t="s">
        <v>673</v>
      </c>
      <c r="J1" s="35" t="s">
        <v>817</v>
      </c>
      <c r="K1" s="38" t="s">
        <v>818</v>
      </c>
      <c r="L1" s="35" t="s">
        <v>819</v>
      </c>
      <c r="M1" s="35" t="s">
        <v>826</v>
      </c>
      <c r="N1" s="38" t="s">
        <v>827</v>
      </c>
      <c r="O1" s="35" t="s">
        <v>828</v>
      </c>
      <c r="P1" s="32" t="s">
        <v>488</v>
      </c>
      <c r="Q1" s="39" t="s">
        <v>489</v>
      </c>
      <c r="R1" s="32" t="s">
        <v>490</v>
      </c>
      <c r="S1" s="35" t="s">
        <v>498</v>
      </c>
      <c r="T1" s="38" t="s">
        <v>499</v>
      </c>
      <c r="U1" s="35" t="s">
        <v>500</v>
      </c>
      <c r="V1" s="35" t="s">
        <v>505</v>
      </c>
      <c r="W1" s="38" t="s">
        <v>506</v>
      </c>
      <c r="X1" s="35" t="s">
        <v>507</v>
      </c>
      <c r="Y1" s="35" t="s">
        <v>517</v>
      </c>
      <c r="Z1" s="38" t="s">
        <v>518</v>
      </c>
      <c r="AA1" s="37" t="s">
        <v>519</v>
      </c>
      <c r="AB1" s="35" t="s">
        <v>535</v>
      </c>
      <c r="AC1" s="38" t="s">
        <v>536</v>
      </c>
      <c r="AD1" s="35" t="s">
        <v>534</v>
      </c>
      <c r="AE1" s="35" t="s">
        <v>497</v>
      </c>
      <c r="AF1" s="36" t="s">
        <v>494</v>
      </c>
      <c r="AG1" s="32" t="s">
        <v>880</v>
      </c>
      <c r="AH1" s="35" t="s">
        <v>537</v>
      </c>
      <c r="AI1" s="36" t="s">
        <v>538</v>
      </c>
      <c r="AJ1" s="32" t="s">
        <v>881</v>
      </c>
      <c r="AK1" s="35" t="s">
        <v>503</v>
      </c>
      <c r="AL1" s="36" t="s">
        <v>502</v>
      </c>
      <c r="AM1" s="32" t="s">
        <v>883</v>
      </c>
      <c r="AN1" s="35" t="s">
        <v>829</v>
      </c>
      <c r="AO1" s="38" t="s">
        <v>555</v>
      </c>
      <c r="AP1" s="32" t="s">
        <v>882</v>
      </c>
    </row>
    <row r="2" spans="1:42" ht="76.5">
      <c r="A2" s="144">
        <v>1</v>
      </c>
      <c r="B2" s="150" t="s">
        <v>954</v>
      </c>
      <c r="C2" s="144" t="s">
        <v>942</v>
      </c>
      <c r="D2" s="146"/>
      <c r="E2" s="146"/>
      <c r="F2" s="141"/>
      <c r="G2" s="141"/>
      <c r="H2" s="36"/>
      <c r="I2" s="142">
        <f aca="true" t="shared" si="0" ref="I2:I19">F2+G2-H2</f>
        <v>0</v>
      </c>
      <c r="J2" s="141"/>
      <c r="K2" s="38"/>
      <c r="L2" s="141">
        <f>I2+J2-K2</f>
        <v>0</v>
      </c>
      <c r="M2" s="141">
        <v>2400</v>
      </c>
      <c r="N2" s="38">
        <v>2400</v>
      </c>
      <c r="O2" s="141">
        <f>L2+M2-N2</f>
        <v>0</v>
      </c>
      <c r="P2" s="141"/>
      <c r="Q2" s="38">
        <v>3200</v>
      </c>
      <c r="R2" s="141">
        <f aca="true" t="shared" si="1" ref="R2:R17">O2+P2-Q2</f>
        <v>-3200</v>
      </c>
      <c r="S2" s="141"/>
      <c r="T2" s="141"/>
      <c r="U2" s="141"/>
      <c r="V2" s="141"/>
      <c r="W2" s="141"/>
      <c r="X2" s="141"/>
      <c r="Y2" s="141"/>
      <c r="Z2" s="141"/>
      <c r="AA2" s="142"/>
      <c r="AB2" s="141"/>
      <c r="AC2" s="141"/>
      <c r="AD2" s="141"/>
      <c r="AE2" s="141"/>
      <c r="AF2" s="147"/>
      <c r="AG2" s="141"/>
      <c r="AH2" s="141"/>
      <c r="AI2" s="148"/>
      <c r="AJ2" s="141"/>
      <c r="AK2" s="141"/>
      <c r="AL2" s="148"/>
      <c r="AM2" s="141"/>
      <c r="AN2" s="141"/>
      <c r="AO2" s="149"/>
      <c r="AP2" s="141"/>
    </row>
    <row r="3" spans="1:42" ht="89.25">
      <c r="A3" s="144">
        <v>2</v>
      </c>
      <c r="B3" s="145" t="s">
        <v>943</v>
      </c>
      <c r="C3" s="144" t="s">
        <v>942</v>
      </c>
      <c r="D3" s="146"/>
      <c r="E3" s="146"/>
      <c r="F3" s="141"/>
      <c r="G3" s="141"/>
      <c r="H3" s="36"/>
      <c r="I3" s="142">
        <f t="shared" si="0"/>
        <v>0</v>
      </c>
      <c r="J3" s="141">
        <v>2800</v>
      </c>
      <c r="K3" s="38">
        <v>2800</v>
      </c>
      <c r="L3" s="141">
        <f>I3+J3-K3</f>
        <v>0</v>
      </c>
      <c r="M3" s="141">
        <v>0</v>
      </c>
      <c r="N3" s="38"/>
      <c r="O3" s="141">
        <f aca="true" t="shared" si="2" ref="O3:O28">L3+M3-N3</f>
        <v>0</v>
      </c>
      <c r="P3" s="141"/>
      <c r="Q3" s="38"/>
      <c r="R3" s="141">
        <f t="shared" si="1"/>
        <v>0</v>
      </c>
      <c r="S3" s="141"/>
      <c r="T3" s="141"/>
      <c r="U3" s="141"/>
      <c r="V3" s="141"/>
      <c r="W3" s="141"/>
      <c r="X3" s="141"/>
      <c r="Y3" s="141"/>
      <c r="Z3" s="141"/>
      <c r="AA3" s="142"/>
      <c r="AB3" s="141"/>
      <c r="AC3" s="141"/>
      <c r="AD3" s="141"/>
      <c r="AE3" s="141"/>
      <c r="AF3" s="147"/>
      <c r="AG3" s="141"/>
      <c r="AH3" s="141"/>
      <c r="AI3" s="148"/>
      <c r="AJ3" s="141"/>
      <c r="AK3" s="141"/>
      <c r="AL3" s="148"/>
      <c r="AM3" s="141"/>
      <c r="AN3" s="141"/>
      <c r="AO3" s="149"/>
      <c r="AP3" s="141"/>
    </row>
    <row r="4" spans="1:42" ht="89.25">
      <c r="A4" s="144">
        <v>3</v>
      </c>
      <c r="B4" s="145" t="s">
        <v>946</v>
      </c>
      <c r="C4" s="144" t="s">
        <v>942</v>
      </c>
      <c r="D4" s="146"/>
      <c r="E4" s="146"/>
      <c r="F4" s="141"/>
      <c r="G4" s="141">
        <v>400</v>
      </c>
      <c r="H4" s="36">
        <v>400</v>
      </c>
      <c r="I4" s="142">
        <f t="shared" si="0"/>
        <v>0</v>
      </c>
      <c r="J4" s="141">
        <v>400</v>
      </c>
      <c r="K4" s="38">
        <v>400</v>
      </c>
      <c r="L4" s="141">
        <f aca="true" t="shared" si="3" ref="L4:L23">I4+J4-K4</f>
        <v>0</v>
      </c>
      <c r="M4" s="141">
        <v>400</v>
      </c>
      <c r="N4" s="38">
        <v>400</v>
      </c>
      <c r="O4" s="141">
        <f t="shared" si="2"/>
        <v>0</v>
      </c>
      <c r="P4" s="141">
        <v>1344</v>
      </c>
      <c r="Q4" s="38">
        <v>1344</v>
      </c>
      <c r="R4" s="141">
        <f t="shared" si="1"/>
        <v>0</v>
      </c>
      <c r="S4" s="141"/>
      <c r="T4" s="141"/>
      <c r="U4" s="141"/>
      <c r="V4" s="141"/>
      <c r="W4" s="141"/>
      <c r="X4" s="141"/>
      <c r="Y4" s="141"/>
      <c r="Z4" s="141"/>
      <c r="AA4" s="142"/>
      <c r="AB4" s="141"/>
      <c r="AC4" s="141"/>
      <c r="AD4" s="141"/>
      <c r="AE4" s="141"/>
      <c r="AF4" s="147"/>
      <c r="AG4" s="141"/>
      <c r="AH4" s="141"/>
      <c r="AI4" s="148"/>
      <c r="AJ4" s="141"/>
      <c r="AK4" s="141"/>
      <c r="AL4" s="148"/>
      <c r="AM4" s="141"/>
      <c r="AN4" s="141"/>
      <c r="AO4" s="149"/>
      <c r="AP4" s="141"/>
    </row>
    <row r="5" spans="1:42" ht="76.5">
      <c r="A5" s="144">
        <v>4</v>
      </c>
      <c r="B5" s="145" t="s">
        <v>947</v>
      </c>
      <c r="C5" s="144" t="s">
        <v>942</v>
      </c>
      <c r="D5" s="146"/>
      <c r="E5" s="146"/>
      <c r="F5" s="141"/>
      <c r="G5" s="141"/>
      <c r="H5" s="36"/>
      <c r="I5" s="142">
        <f t="shared" si="0"/>
        <v>0</v>
      </c>
      <c r="J5" s="141"/>
      <c r="K5" s="38"/>
      <c r="L5" s="141">
        <f t="shared" si="3"/>
        <v>0</v>
      </c>
      <c r="M5" s="141">
        <v>2000</v>
      </c>
      <c r="N5" s="38">
        <v>2000</v>
      </c>
      <c r="O5" s="141">
        <f t="shared" si="2"/>
        <v>0</v>
      </c>
      <c r="P5" s="141"/>
      <c r="Q5" s="38"/>
      <c r="R5" s="141">
        <f t="shared" si="1"/>
        <v>0</v>
      </c>
      <c r="S5" s="141"/>
      <c r="T5" s="141"/>
      <c r="U5" s="141"/>
      <c r="V5" s="141"/>
      <c r="W5" s="141"/>
      <c r="X5" s="141"/>
      <c r="Y5" s="141"/>
      <c r="Z5" s="141"/>
      <c r="AA5" s="142"/>
      <c r="AB5" s="141"/>
      <c r="AC5" s="141"/>
      <c r="AD5" s="141"/>
      <c r="AE5" s="141"/>
      <c r="AF5" s="147"/>
      <c r="AG5" s="141"/>
      <c r="AH5" s="141"/>
      <c r="AI5" s="148"/>
      <c r="AJ5" s="141"/>
      <c r="AK5" s="141"/>
      <c r="AL5" s="148"/>
      <c r="AM5" s="141"/>
      <c r="AN5" s="141"/>
      <c r="AO5" s="149"/>
      <c r="AP5" s="141"/>
    </row>
    <row r="6" spans="1:42" ht="76.5">
      <c r="A6" s="144">
        <v>5</v>
      </c>
      <c r="B6" s="145" t="s">
        <v>948</v>
      </c>
      <c r="C6" s="144" t="s">
        <v>942</v>
      </c>
      <c r="D6" s="146"/>
      <c r="E6" s="146"/>
      <c r="F6" s="141"/>
      <c r="G6" s="141"/>
      <c r="H6" s="36"/>
      <c r="I6" s="142">
        <f t="shared" si="0"/>
        <v>0</v>
      </c>
      <c r="J6" s="141"/>
      <c r="K6" s="38"/>
      <c r="L6" s="141">
        <f t="shared" si="3"/>
        <v>0</v>
      </c>
      <c r="M6" s="141">
        <v>3200</v>
      </c>
      <c r="N6" s="38">
        <v>3200</v>
      </c>
      <c r="O6" s="141">
        <f t="shared" si="2"/>
        <v>0</v>
      </c>
      <c r="P6" s="141"/>
      <c r="Q6" s="38"/>
      <c r="R6" s="141">
        <f t="shared" si="1"/>
        <v>0</v>
      </c>
      <c r="S6" s="141"/>
      <c r="T6" s="141"/>
      <c r="U6" s="141"/>
      <c r="V6" s="141"/>
      <c r="W6" s="141"/>
      <c r="X6" s="141"/>
      <c r="Y6" s="141"/>
      <c r="Z6" s="141"/>
      <c r="AA6" s="142"/>
      <c r="AB6" s="141"/>
      <c r="AC6" s="141"/>
      <c r="AD6" s="141"/>
      <c r="AE6" s="141"/>
      <c r="AF6" s="147"/>
      <c r="AG6" s="141"/>
      <c r="AH6" s="141"/>
      <c r="AI6" s="148"/>
      <c r="AJ6" s="141"/>
      <c r="AK6" s="141"/>
      <c r="AL6" s="148"/>
      <c r="AM6" s="141"/>
      <c r="AN6" s="141"/>
      <c r="AO6" s="149"/>
      <c r="AP6" s="141"/>
    </row>
    <row r="7" spans="1:42" ht="63.75">
      <c r="A7" s="144">
        <v>6</v>
      </c>
      <c r="B7" s="145" t="s">
        <v>949</v>
      </c>
      <c r="C7" s="144" t="s">
        <v>942</v>
      </c>
      <c r="D7" s="146"/>
      <c r="E7" s="146"/>
      <c r="F7" s="141"/>
      <c r="G7" s="141"/>
      <c r="H7" s="36"/>
      <c r="I7" s="142">
        <f t="shared" si="0"/>
        <v>0</v>
      </c>
      <c r="J7" s="141"/>
      <c r="K7" s="38"/>
      <c r="L7" s="141">
        <f t="shared" si="3"/>
        <v>0</v>
      </c>
      <c r="M7" s="141">
        <v>2000</v>
      </c>
      <c r="N7" s="38">
        <v>2000</v>
      </c>
      <c r="O7" s="141">
        <f t="shared" si="2"/>
        <v>0</v>
      </c>
      <c r="P7" s="141"/>
      <c r="Q7" s="38"/>
      <c r="R7" s="141">
        <f t="shared" si="1"/>
        <v>0</v>
      </c>
      <c r="S7" s="141"/>
      <c r="T7" s="141"/>
      <c r="U7" s="141"/>
      <c r="V7" s="141"/>
      <c r="W7" s="141"/>
      <c r="X7" s="141"/>
      <c r="Y7" s="141"/>
      <c r="Z7" s="141"/>
      <c r="AA7" s="142"/>
      <c r="AB7" s="141"/>
      <c r="AC7" s="141"/>
      <c r="AD7" s="141"/>
      <c r="AE7" s="141"/>
      <c r="AF7" s="147"/>
      <c r="AG7" s="141"/>
      <c r="AH7" s="141"/>
      <c r="AI7" s="148"/>
      <c r="AJ7" s="141"/>
      <c r="AK7" s="141"/>
      <c r="AL7" s="148"/>
      <c r="AM7" s="141"/>
      <c r="AN7" s="141"/>
      <c r="AO7" s="149"/>
      <c r="AP7" s="141"/>
    </row>
    <row r="8" spans="1:42" ht="76.5">
      <c r="A8" s="144">
        <v>7</v>
      </c>
      <c r="B8" s="145" t="s">
        <v>950</v>
      </c>
      <c r="C8" s="144" t="s">
        <v>942</v>
      </c>
      <c r="D8" s="146"/>
      <c r="E8" s="146"/>
      <c r="F8" s="141"/>
      <c r="G8" s="141"/>
      <c r="H8" s="36"/>
      <c r="I8" s="142">
        <f t="shared" si="0"/>
        <v>0</v>
      </c>
      <c r="J8" s="141"/>
      <c r="K8" s="38"/>
      <c r="L8" s="141">
        <f t="shared" si="3"/>
        <v>0</v>
      </c>
      <c r="M8" s="141">
        <v>2400</v>
      </c>
      <c r="N8" s="38">
        <v>2400</v>
      </c>
      <c r="O8" s="141">
        <f t="shared" si="2"/>
        <v>0</v>
      </c>
      <c r="P8" s="141"/>
      <c r="Q8" s="38"/>
      <c r="R8" s="141">
        <f t="shared" si="1"/>
        <v>0</v>
      </c>
      <c r="S8" s="141"/>
      <c r="T8" s="141"/>
      <c r="U8" s="141"/>
      <c r="V8" s="141"/>
      <c r="W8" s="141"/>
      <c r="X8" s="141"/>
      <c r="Y8" s="141"/>
      <c r="Z8" s="141"/>
      <c r="AA8" s="142"/>
      <c r="AB8" s="141"/>
      <c r="AC8" s="141"/>
      <c r="AD8" s="141"/>
      <c r="AE8" s="141"/>
      <c r="AF8" s="147"/>
      <c r="AG8" s="141"/>
      <c r="AH8" s="141"/>
      <c r="AI8" s="148"/>
      <c r="AJ8" s="141"/>
      <c r="AK8" s="141"/>
      <c r="AL8" s="148"/>
      <c r="AM8" s="141"/>
      <c r="AN8" s="141"/>
      <c r="AO8" s="149"/>
      <c r="AP8" s="141"/>
    </row>
    <row r="9" spans="1:42" ht="89.25">
      <c r="A9" s="144">
        <v>8</v>
      </c>
      <c r="B9" s="145" t="s">
        <v>951</v>
      </c>
      <c r="C9" s="144" t="s">
        <v>942</v>
      </c>
      <c r="D9" s="146"/>
      <c r="E9" s="146"/>
      <c r="F9" s="141"/>
      <c r="G9" s="141"/>
      <c r="H9" s="36"/>
      <c r="I9" s="142">
        <f t="shared" si="0"/>
        <v>0</v>
      </c>
      <c r="J9" s="141"/>
      <c r="K9" s="38"/>
      <c r="L9" s="141">
        <f t="shared" si="3"/>
        <v>0</v>
      </c>
      <c r="M9" s="141">
        <v>400</v>
      </c>
      <c r="N9" s="38">
        <v>400</v>
      </c>
      <c r="O9" s="141">
        <f t="shared" si="2"/>
        <v>0</v>
      </c>
      <c r="P9" s="141"/>
      <c r="Q9" s="38"/>
      <c r="R9" s="141">
        <f t="shared" si="1"/>
        <v>0</v>
      </c>
      <c r="S9" s="141"/>
      <c r="T9" s="141"/>
      <c r="U9" s="141"/>
      <c r="V9" s="141"/>
      <c r="W9" s="141"/>
      <c r="X9" s="141"/>
      <c r="Y9" s="141"/>
      <c r="Z9" s="141"/>
      <c r="AA9" s="142"/>
      <c r="AB9" s="141"/>
      <c r="AC9" s="141"/>
      <c r="AD9" s="141"/>
      <c r="AE9" s="141"/>
      <c r="AF9" s="147"/>
      <c r="AG9" s="141"/>
      <c r="AH9" s="141"/>
      <c r="AI9" s="148"/>
      <c r="AJ9" s="141"/>
      <c r="AK9" s="141"/>
      <c r="AL9" s="148"/>
      <c r="AM9" s="141"/>
      <c r="AN9" s="141"/>
      <c r="AO9" s="149"/>
      <c r="AP9" s="141"/>
    </row>
    <row r="10" spans="1:42" ht="102">
      <c r="A10" s="144">
        <v>9</v>
      </c>
      <c r="B10" s="145" t="s">
        <v>952</v>
      </c>
      <c r="C10" s="144" t="s">
        <v>942</v>
      </c>
      <c r="D10" s="146"/>
      <c r="E10" s="146"/>
      <c r="F10" s="141"/>
      <c r="G10" s="141"/>
      <c r="H10" s="36"/>
      <c r="I10" s="142">
        <f t="shared" si="0"/>
        <v>0</v>
      </c>
      <c r="J10" s="141"/>
      <c r="K10" s="38"/>
      <c r="L10" s="141">
        <f t="shared" si="3"/>
        <v>0</v>
      </c>
      <c r="M10" s="141">
        <v>2800</v>
      </c>
      <c r="N10" s="38">
        <v>2800</v>
      </c>
      <c r="O10" s="141">
        <f t="shared" si="2"/>
        <v>0</v>
      </c>
      <c r="P10" s="141"/>
      <c r="Q10" s="38"/>
      <c r="R10" s="141">
        <f t="shared" si="1"/>
        <v>0</v>
      </c>
      <c r="S10" s="141"/>
      <c r="T10" s="141"/>
      <c r="U10" s="141"/>
      <c r="V10" s="141"/>
      <c r="W10" s="141"/>
      <c r="X10" s="141"/>
      <c r="Y10" s="141"/>
      <c r="Z10" s="141"/>
      <c r="AA10" s="142"/>
      <c r="AB10" s="141"/>
      <c r="AC10" s="141"/>
      <c r="AD10" s="141"/>
      <c r="AE10" s="141"/>
      <c r="AF10" s="147"/>
      <c r="AG10" s="141"/>
      <c r="AH10" s="141"/>
      <c r="AI10" s="148"/>
      <c r="AJ10" s="141"/>
      <c r="AK10" s="141"/>
      <c r="AL10" s="148"/>
      <c r="AM10" s="141"/>
      <c r="AN10" s="141"/>
      <c r="AO10" s="149"/>
      <c r="AP10" s="141"/>
    </row>
    <row r="11" spans="1:42" ht="76.5">
      <c r="A11" s="144">
        <v>10</v>
      </c>
      <c r="B11" s="145" t="s">
        <v>953</v>
      </c>
      <c r="C11" s="144" t="s">
        <v>942</v>
      </c>
      <c r="D11" s="146"/>
      <c r="E11" s="146"/>
      <c r="F11" s="141"/>
      <c r="G11" s="141"/>
      <c r="H11" s="36"/>
      <c r="I11" s="142">
        <f t="shared" si="0"/>
        <v>0</v>
      </c>
      <c r="J11" s="141"/>
      <c r="K11" s="38"/>
      <c r="L11" s="141">
        <f t="shared" si="3"/>
        <v>0</v>
      </c>
      <c r="M11" s="141">
        <v>2800</v>
      </c>
      <c r="N11" s="38">
        <v>2800</v>
      </c>
      <c r="O11" s="141">
        <f t="shared" si="2"/>
        <v>0</v>
      </c>
      <c r="P11" s="141"/>
      <c r="Q11" s="38"/>
      <c r="R11" s="141">
        <f t="shared" si="1"/>
        <v>0</v>
      </c>
      <c r="S11" s="141"/>
      <c r="T11" s="141"/>
      <c r="U11" s="141"/>
      <c r="V11" s="141"/>
      <c r="W11" s="141"/>
      <c r="X11" s="141"/>
      <c r="Y11" s="141"/>
      <c r="Z11" s="141"/>
      <c r="AA11" s="142"/>
      <c r="AB11" s="141"/>
      <c r="AC11" s="141"/>
      <c r="AD11" s="141"/>
      <c r="AE11" s="141"/>
      <c r="AF11" s="147"/>
      <c r="AG11" s="141"/>
      <c r="AH11" s="141"/>
      <c r="AI11" s="148"/>
      <c r="AJ11" s="141"/>
      <c r="AK11" s="141"/>
      <c r="AL11" s="148"/>
      <c r="AM11" s="141"/>
      <c r="AN11" s="141"/>
      <c r="AO11" s="149"/>
      <c r="AP11" s="141"/>
    </row>
    <row r="12" spans="1:42" ht="89.25">
      <c r="A12" s="144">
        <v>11</v>
      </c>
      <c r="B12" s="145" t="s">
        <v>955</v>
      </c>
      <c r="C12" s="144" t="s">
        <v>942</v>
      </c>
      <c r="D12" s="146"/>
      <c r="E12" s="146"/>
      <c r="F12" s="141"/>
      <c r="G12" s="141"/>
      <c r="H12" s="36"/>
      <c r="I12" s="142">
        <f t="shared" si="0"/>
        <v>0</v>
      </c>
      <c r="J12" s="141">
        <v>3200</v>
      </c>
      <c r="K12" s="38"/>
      <c r="L12" s="141">
        <f t="shared" si="3"/>
        <v>3200</v>
      </c>
      <c r="M12" s="141"/>
      <c r="N12" s="38"/>
      <c r="O12" s="141">
        <f t="shared" si="2"/>
        <v>3200</v>
      </c>
      <c r="P12" s="141"/>
      <c r="Q12" s="38"/>
      <c r="R12" s="141">
        <f t="shared" si="1"/>
        <v>3200</v>
      </c>
      <c r="S12" s="141"/>
      <c r="T12" s="141"/>
      <c r="U12" s="141"/>
      <c r="V12" s="141"/>
      <c r="W12" s="141"/>
      <c r="X12" s="141"/>
      <c r="Y12" s="141"/>
      <c r="Z12" s="141"/>
      <c r="AA12" s="142"/>
      <c r="AB12" s="141"/>
      <c r="AC12" s="141"/>
      <c r="AD12" s="141"/>
      <c r="AE12" s="141"/>
      <c r="AF12" s="147"/>
      <c r="AG12" s="141"/>
      <c r="AH12" s="141"/>
      <c r="AI12" s="148"/>
      <c r="AJ12" s="141"/>
      <c r="AK12" s="141"/>
      <c r="AL12" s="148"/>
      <c r="AM12" s="141"/>
      <c r="AN12" s="141"/>
      <c r="AO12" s="149"/>
      <c r="AP12" s="141"/>
    </row>
    <row r="13" spans="1:42" ht="76.5">
      <c r="A13" s="144">
        <v>12</v>
      </c>
      <c r="B13" s="145" t="s">
        <v>957</v>
      </c>
      <c r="C13" s="144" t="s">
        <v>942</v>
      </c>
      <c r="D13" s="146"/>
      <c r="E13" s="146"/>
      <c r="F13" s="141"/>
      <c r="G13" s="141"/>
      <c r="H13" s="36"/>
      <c r="I13" s="142">
        <f t="shared" si="0"/>
        <v>0</v>
      </c>
      <c r="J13" s="141">
        <v>3200</v>
      </c>
      <c r="K13" s="38">
        <v>3200</v>
      </c>
      <c r="L13" s="141">
        <f t="shared" si="3"/>
        <v>0</v>
      </c>
      <c r="M13" s="141"/>
      <c r="N13" s="38">
        <v>0</v>
      </c>
      <c r="O13" s="141">
        <f t="shared" si="2"/>
        <v>0</v>
      </c>
      <c r="P13" s="141">
        <v>2800</v>
      </c>
      <c r="Q13" s="38">
        <v>2800</v>
      </c>
      <c r="R13" s="141">
        <f t="shared" si="1"/>
        <v>0</v>
      </c>
      <c r="S13" s="141"/>
      <c r="T13" s="141"/>
      <c r="U13" s="141"/>
      <c r="V13" s="141"/>
      <c r="W13" s="141"/>
      <c r="X13" s="141"/>
      <c r="Y13" s="141"/>
      <c r="Z13" s="141"/>
      <c r="AA13" s="142"/>
      <c r="AB13" s="141"/>
      <c r="AC13" s="141"/>
      <c r="AD13" s="141"/>
      <c r="AE13" s="141"/>
      <c r="AF13" s="147"/>
      <c r="AG13" s="141"/>
      <c r="AH13" s="141"/>
      <c r="AI13" s="148"/>
      <c r="AJ13" s="141"/>
      <c r="AK13" s="141"/>
      <c r="AL13" s="148"/>
      <c r="AM13" s="141"/>
      <c r="AN13" s="141"/>
      <c r="AO13" s="149"/>
      <c r="AP13" s="141"/>
    </row>
    <row r="14" spans="1:42" ht="76.5">
      <c r="A14" s="144">
        <v>13</v>
      </c>
      <c r="B14" s="150" t="s">
        <v>958</v>
      </c>
      <c r="C14" s="144" t="s">
        <v>942</v>
      </c>
      <c r="D14" s="146"/>
      <c r="E14" s="146"/>
      <c r="F14" s="141"/>
      <c r="G14" s="141"/>
      <c r="H14" s="36"/>
      <c r="I14" s="142">
        <f t="shared" si="0"/>
        <v>0</v>
      </c>
      <c r="J14" s="141">
        <v>3200</v>
      </c>
      <c r="K14" s="38">
        <v>3200</v>
      </c>
      <c r="L14" s="141">
        <f t="shared" si="3"/>
        <v>0</v>
      </c>
      <c r="M14" s="141">
        <v>3200</v>
      </c>
      <c r="N14" s="38">
        <v>3200</v>
      </c>
      <c r="O14" s="141">
        <f t="shared" si="2"/>
        <v>0</v>
      </c>
      <c r="P14" s="141"/>
      <c r="Q14" s="38"/>
      <c r="R14" s="141">
        <f t="shared" si="1"/>
        <v>0</v>
      </c>
      <c r="S14" s="141"/>
      <c r="T14" s="141"/>
      <c r="U14" s="141"/>
      <c r="V14" s="141"/>
      <c r="W14" s="141"/>
      <c r="X14" s="141"/>
      <c r="Y14" s="141"/>
      <c r="Z14" s="141"/>
      <c r="AA14" s="142"/>
      <c r="AB14" s="141"/>
      <c r="AC14" s="141"/>
      <c r="AD14" s="141"/>
      <c r="AE14" s="141"/>
      <c r="AF14" s="147"/>
      <c r="AG14" s="141"/>
      <c r="AH14" s="141"/>
      <c r="AI14" s="148"/>
      <c r="AJ14" s="141"/>
      <c r="AK14" s="141"/>
      <c r="AL14" s="148"/>
      <c r="AM14" s="141"/>
      <c r="AN14" s="141"/>
      <c r="AO14" s="149"/>
      <c r="AP14" s="141"/>
    </row>
    <row r="15" spans="1:42" ht="89.25">
      <c r="A15" s="144">
        <v>14</v>
      </c>
      <c r="B15" s="145" t="s">
        <v>959</v>
      </c>
      <c r="C15" s="144" t="s">
        <v>942</v>
      </c>
      <c r="D15" s="146"/>
      <c r="E15" s="146"/>
      <c r="F15" s="141"/>
      <c r="G15" s="141"/>
      <c r="H15" s="36"/>
      <c r="I15" s="142">
        <f t="shared" si="0"/>
        <v>0</v>
      </c>
      <c r="J15" s="141">
        <v>3200</v>
      </c>
      <c r="K15" s="38"/>
      <c r="L15" s="141">
        <f t="shared" si="3"/>
        <v>3200</v>
      </c>
      <c r="M15" s="141"/>
      <c r="N15" s="38"/>
      <c r="O15" s="141">
        <f t="shared" si="2"/>
        <v>3200</v>
      </c>
      <c r="P15" s="141"/>
      <c r="Q15" s="38"/>
      <c r="R15" s="141">
        <f t="shared" si="1"/>
        <v>3200</v>
      </c>
      <c r="S15" s="141"/>
      <c r="T15" s="141"/>
      <c r="U15" s="141"/>
      <c r="V15" s="141"/>
      <c r="W15" s="141"/>
      <c r="X15" s="141"/>
      <c r="Y15" s="141"/>
      <c r="Z15" s="141"/>
      <c r="AA15" s="142"/>
      <c r="AB15" s="141"/>
      <c r="AC15" s="141"/>
      <c r="AD15" s="141"/>
      <c r="AE15" s="141"/>
      <c r="AF15" s="147"/>
      <c r="AG15" s="141"/>
      <c r="AH15" s="141"/>
      <c r="AI15" s="148"/>
      <c r="AJ15" s="141"/>
      <c r="AK15" s="141"/>
      <c r="AL15" s="148"/>
      <c r="AM15" s="141"/>
      <c r="AN15" s="141"/>
      <c r="AO15" s="149"/>
      <c r="AP15" s="141"/>
    </row>
    <row r="16" spans="1:42" ht="63.75">
      <c r="A16" s="144">
        <v>15</v>
      </c>
      <c r="B16" s="145" t="s">
        <v>960</v>
      </c>
      <c r="C16" s="144" t="s">
        <v>942</v>
      </c>
      <c r="D16" s="146"/>
      <c r="E16" s="146"/>
      <c r="F16" s="141"/>
      <c r="G16" s="141">
        <v>3200</v>
      </c>
      <c r="H16" s="36"/>
      <c r="I16" s="142">
        <f t="shared" si="0"/>
        <v>3200</v>
      </c>
      <c r="J16" s="141">
        <v>3200</v>
      </c>
      <c r="K16" s="38"/>
      <c r="L16" s="141">
        <f t="shared" si="3"/>
        <v>6400</v>
      </c>
      <c r="M16" s="141"/>
      <c r="N16" s="38"/>
      <c r="O16" s="141">
        <f t="shared" si="2"/>
        <v>6400</v>
      </c>
      <c r="P16" s="141"/>
      <c r="Q16" s="38"/>
      <c r="R16" s="141">
        <f t="shared" si="1"/>
        <v>6400</v>
      </c>
      <c r="S16" s="141"/>
      <c r="T16" s="141"/>
      <c r="U16" s="141"/>
      <c r="V16" s="141"/>
      <c r="W16" s="141"/>
      <c r="X16" s="141"/>
      <c r="Y16" s="141"/>
      <c r="Z16" s="141"/>
      <c r="AA16" s="142"/>
      <c r="AB16" s="141"/>
      <c r="AC16" s="141"/>
      <c r="AD16" s="141"/>
      <c r="AE16" s="141"/>
      <c r="AF16" s="147"/>
      <c r="AG16" s="141"/>
      <c r="AH16" s="141"/>
      <c r="AI16" s="148"/>
      <c r="AJ16" s="141"/>
      <c r="AK16" s="141"/>
      <c r="AL16" s="148"/>
      <c r="AM16" s="141"/>
      <c r="AN16" s="141"/>
      <c r="AO16" s="149"/>
      <c r="AP16" s="141"/>
    </row>
    <row r="17" spans="1:42" ht="76.5">
      <c r="A17" s="144">
        <v>16</v>
      </c>
      <c r="B17" s="145" t="s">
        <v>961</v>
      </c>
      <c r="C17" s="144" t="s">
        <v>942</v>
      </c>
      <c r="D17" s="146"/>
      <c r="E17" s="146"/>
      <c r="F17" s="141"/>
      <c r="G17" s="141"/>
      <c r="H17" s="36"/>
      <c r="I17" s="142">
        <f t="shared" si="0"/>
        <v>0</v>
      </c>
      <c r="J17" s="141">
        <v>3200</v>
      </c>
      <c r="K17" s="38"/>
      <c r="L17" s="141">
        <f t="shared" si="3"/>
        <v>3200</v>
      </c>
      <c r="M17" s="141"/>
      <c r="N17" s="38"/>
      <c r="O17" s="141">
        <f t="shared" si="2"/>
        <v>3200</v>
      </c>
      <c r="P17" s="141"/>
      <c r="Q17" s="38"/>
      <c r="R17" s="141">
        <f t="shared" si="1"/>
        <v>3200</v>
      </c>
      <c r="S17" s="141"/>
      <c r="T17" s="141"/>
      <c r="U17" s="141"/>
      <c r="V17" s="141"/>
      <c r="W17" s="141"/>
      <c r="X17" s="141"/>
      <c r="Y17" s="141"/>
      <c r="Z17" s="141"/>
      <c r="AA17" s="142"/>
      <c r="AB17" s="141"/>
      <c r="AC17" s="141"/>
      <c r="AD17" s="141"/>
      <c r="AE17" s="141"/>
      <c r="AF17" s="147"/>
      <c r="AG17" s="141"/>
      <c r="AH17" s="141"/>
      <c r="AI17" s="148"/>
      <c r="AJ17" s="141"/>
      <c r="AK17" s="141"/>
      <c r="AL17" s="148"/>
      <c r="AM17" s="141"/>
      <c r="AN17" s="141"/>
      <c r="AO17" s="149"/>
      <c r="AP17" s="141"/>
    </row>
    <row r="18" spans="1:42" ht="76.5">
      <c r="A18" s="144">
        <v>17</v>
      </c>
      <c r="B18" s="145" t="s">
        <v>962</v>
      </c>
      <c r="C18" s="144" t="s">
        <v>942</v>
      </c>
      <c r="D18" s="146"/>
      <c r="E18" s="146"/>
      <c r="F18" s="141"/>
      <c r="G18" s="141"/>
      <c r="H18" s="36"/>
      <c r="I18" s="142">
        <f t="shared" si="0"/>
        <v>0</v>
      </c>
      <c r="J18" s="141">
        <v>400</v>
      </c>
      <c r="K18" s="38">
        <v>400</v>
      </c>
      <c r="L18" s="141">
        <f t="shared" si="3"/>
        <v>0</v>
      </c>
      <c r="M18" s="141">
        <v>400</v>
      </c>
      <c r="N18" s="38">
        <v>400</v>
      </c>
      <c r="O18" s="141">
        <f t="shared" si="2"/>
        <v>0</v>
      </c>
      <c r="P18" s="141">
        <v>400</v>
      </c>
      <c r="Q18" s="38">
        <v>400</v>
      </c>
      <c r="R18" s="141">
        <f>O18+P18-Q18</f>
        <v>0</v>
      </c>
      <c r="S18" s="141"/>
      <c r="T18" s="141"/>
      <c r="U18" s="141"/>
      <c r="V18" s="141"/>
      <c r="W18" s="141"/>
      <c r="X18" s="141"/>
      <c r="Y18" s="141"/>
      <c r="Z18" s="141"/>
      <c r="AA18" s="142"/>
      <c r="AB18" s="141"/>
      <c r="AC18" s="141"/>
      <c r="AD18" s="141"/>
      <c r="AE18" s="141"/>
      <c r="AF18" s="147"/>
      <c r="AG18" s="141"/>
      <c r="AH18" s="141"/>
      <c r="AI18" s="148"/>
      <c r="AJ18" s="141"/>
      <c r="AK18" s="141"/>
      <c r="AL18" s="148"/>
      <c r="AM18" s="141"/>
      <c r="AN18" s="141"/>
      <c r="AO18" s="149"/>
      <c r="AP18" s="141"/>
    </row>
    <row r="19" spans="1:42" ht="76.5">
      <c r="A19" s="144">
        <v>18</v>
      </c>
      <c r="B19" s="145" t="s">
        <v>956</v>
      </c>
      <c r="C19" s="144" t="s">
        <v>942</v>
      </c>
      <c r="D19" s="146"/>
      <c r="E19" s="146"/>
      <c r="F19" s="141"/>
      <c r="G19" s="141"/>
      <c r="H19" s="36"/>
      <c r="I19" s="142">
        <f t="shared" si="0"/>
        <v>0</v>
      </c>
      <c r="J19" s="141">
        <v>3200</v>
      </c>
      <c r="K19" s="38"/>
      <c r="L19" s="141">
        <f t="shared" si="3"/>
        <v>3200</v>
      </c>
      <c r="M19" s="141"/>
      <c r="N19" s="38"/>
      <c r="O19" s="141">
        <f t="shared" si="2"/>
        <v>3200</v>
      </c>
      <c r="P19" s="141"/>
      <c r="Q19" s="38"/>
      <c r="R19" s="141">
        <f>O19+P19-Q19</f>
        <v>3200</v>
      </c>
      <c r="S19" s="141"/>
      <c r="T19" s="141"/>
      <c r="U19" s="141"/>
      <c r="V19" s="141"/>
      <c r="W19" s="141"/>
      <c r="X19" s="141"/>
      <c r="Y19" s="141"/>
      <c r="Z19" s="141"/>
      <c r="AA19" s="142"/>
      <c r="AB19" s="141"/>
      <c r="AC19" s="141"/>
      <c r="AD19" s="141"/>
      <c r="AE19" s="141"/>
      <c r="AF19" s="147"/>
      <c r="AG19" s="141"/>
      <c r="AH19" s="141"/>
      <c r="AI19" s="148"/>
      <c r="AJ19" s="141"/>
      <c r="AK19" s="141"/>
      <c r="AL19" s="148"/>
      <c r="AM19" s="141"/>
      <c r="AN19" s="141"/>
      <c r="AO19" s="149"/>
      <c r="AP19" s="141"/>
    </row>
    <row r="20" spans="1:42" ht="76.5">
      <c r="A20" s="154">
        <v>19</v>
      </c>
      <c r="B20" s="155" t="s">
        <v>966</v>
      </c>
      <c r="C20" s="154" t="s">
        <v>942</v>
      </c>
      <c r="D20" s="156"/>
      <c r="E20" s="156"/>
      <c r="F20" s="157"/>
      <c r="G20" s="157"/>
      <c r="H20" s="36"/>
      <c r="I20" s="158"/>
      <c r="J20" s="157"/>
      <c r="K20" s="38"/>
      <c r="L20" s="157">
        <f t="shared" si="3"/>
        <v>0</v>
      </c>
      <c r="M20" s="157">
        <v>2800</v>
      </c>
      <c r="N20" s="38">
        <v>2800</v>
      </c>
      <c r="O20" s="157">
        <f t="shared" si="2"/>
        <v>0</v>
      </c>
      <c r="P20" s="157"/>
      <c r="Q20" s="38"/>
      <c r="R20" s="141">
        <f aca="true" t="shared" si="4" ref="R20:R29">O20+P20-Q20</f>
        <v>0</v>
      </c>
      <c r="S20" s="157"/>
      <c r="T20" s="157"/>
      <c r="U20" s="157"/>
      <c r="V20" s="157"/>
      <c r="W20" s="157"/>
      <c r="X20" s="157"/>
      <c r="Y20" s="157"/>
      <c r="Z20" s="157"/>
      <c r="AA20" s="158"/>
      <c r="AB20" s="157"/>
      <c r="AC20" s="157"/>
      <c r="AD20" s="157"/>
      <c r="AE20" s="157"/>
      <c r="AF20" s="159"/>
      <c r="AG20" s="157"/>
      <c r="AH20" s="157"/>
      <c r="AI20" s="160"/>
      <c r="AJ20" s="157"/>
      <c r="AK20" s="157"/>
      <c r="AL20" s="160"/>
      <c r="AM20" s="157"/>
      <c r="AN20" s="157"/>
      <c r="AO20" s="161"/>
      <c r="AP20" s="157"/>
    </row>
    <row r="21" spans="1:42" ht="63.75">
      <c r="A21" s="154">
        <v>20</v>
      </c>
      <c r="B21" s="155" t="s">
        <v>967</v>
      </c>
      <c r="C21" s="154" t="s">
        <v>942</v>
      </c>
      <c r="D21" s="156"/>
      <c r="E21" s="156"/>
      <c r="F21" s="157"/>
      <c r="G21" s="157"/>
      <c r="H21" s="36"/>
      <c r="I21" s="158"/>
      <c r="J21" s="157"/>
      <c r="K21" s="38"/>
      <c r="L21" s="157">
        <f t="shared" si="3"/>
        <v>0</v>
      </c>
      <c r="M21" s="157">
        <v>6400</v>
      </c>
      <c r="N21" s="38">
        <v>6400</v>
      </c>
      <c r="O21" s="157">
        <f t="shared" si="2"/>
        <v>0</v>
      </c>
      <c r="P21" s="157"/>
      <c r="Q21" s="38"/>
      <c r="R21" s="141">
        <f t="shared" si="4"/>
        <v>0</v>
      </c>
      <c r="S21" s="157"/>
      <c r="T21" s="157"/>
      <c r="U21" s="157"/>
      <c r="V21" s="157"/>
      <c r="W21" s="157"/>
      <c r="X21" s="157"/>
      <c r="Y21" s="157"/>
      <c r="Z21" s="157"/>
      <c r="AA21" s="158"/>
      <c r="AB21" s="157"/>
      <c r="AC21" s="157"/>
      <c r="AD21" s="157"/>
      <c r="AE21" s="157"/>
      <c r="AF21" s="159"/>
      <c r="AG21" s="157"/>
      <c r="AH21" s="157"/>
      <c r="AI21" s="160"/>
      <c r="AJ21" s="157"/>
      <c r="AK21" s="157"/>
      <c r="AL21" s="160"/>
      <c r="AM21" s="157"/>
      <c r="AN21" s="157"/>
      <c r="AO21" s="161"/>
      <c r="AP21" s="157"/>
    </row>
    <row r="22" spans="1:42" ht="76.5">
      <c r="A22" s="154">
        <v>21</v>
      </c>
      <c r="B22" s="155" t="s">
        <v>968</v>
      </c>
      <c r="C22" s="154" t="s">
        <v>942</v>
      </c>
      <c r="D22" s="156"/>
      <c r="E22" s="156"/>
      <c r="F22" s="157"/>
      <c r="G22" s="157"/>
      <c r="H22" s="36"/>
      <c r="I22" s="158"/>
      <c r="J22" s="157"/>
      <c r="K22" s="38"/>
      <c r="L22" s="157">
        <f t="shared" si="3"/>
        <v>0</v>
      </c>
      <c r="M22" s="157">
        <v>3200</v>
      </c>
      <c r="N22" s="38">
        <v>3200</v>
      </c>
      <c r="O22" s="157">
        <f t="shared" si="2"/>
        <v>0</v>
      </c>
      <c r="P22" s="157"/>
      <c r="Q22" s="38"/>
      <c r="R22" s="141">
        <f t="shared" si="4"/>
        <v>0</v>
      </c>
      <c r="S22" s="157"/>
      <c r="T22" s="157"/>
      <c r="U22" s="157"/>
      <c r="V22" s="157"/>
      <c r="W22" s="157"/>
      <c r="X22" s="157"/>
      <c r="Y22" s="157"/>
      <c r="Z22" s="157"/>
      <c r="AA22" s="158"/>
      <c r="AB22" s="157"/>
      <c r="AC22" s="157"/>
      <c r="AD22" s="157"/>
      <c r="AE22" s="157"/>
      <c r="AF22" s="159"/>
      <c r="AG22" s="157"/>
      <c r="AH22" s="157"/>
      <c r="AI22" s="160"/>
      <c r="AJ22" s="157"/>
      <c r="AK22" s="157"/>
      <c r="AL22" s="160"/>
      <c r="AM22" s="157"/>
      <c r="AN22" s="157"/>
      <c r="AO22" s="161"/>
      <c r="AP22" s="157"/>
    </row>
    <row r="23" spans="1:42" ht="76.5">
      <c r="A23" s="154">
        <v>22</v>
      </c>
      <c r="B23" s="155" t="s">
        <v>974</v>
      </c>
      <c r="C23" s="154" t="s">
        <v>942</v>
      </c>
      <c r="D23" s="156"/>
      <c r="E23" s="156"/>
      <c r="F23" s="157"/>
      <c r="G23" s="157"/>
      <c r="H23" s="36"/>
      <c r="I23" s="158"/>
      <c r="J23" s="157"/>
      <c r="K23" s="38"/>
      <c r="L23" s="157">
        <f t="shared" si="3"/>
        <v>0</v>
      </c>
      <c r="M23" s="157">
        <v>400</v>
      </c>
      <c r="N23" s="38">
        <v>400</v>
      </c>
      <c r="O23" s="157">
        <f t="shared" si="2"/>
        <v>0</v>
      </c>
      <c r="P23" s="157"/>
      <c r="Q23" s="38"/>
      <c r="R23" s="141">
        <f t="shared" si="4"/>
        <v>0</v>
      </c>
      <c r="S23" s="157"/>
      <c r="T23" s="157"/>
      <c r="U23" s="157"/>
      <c r="V23" s="157"/>
      <c r="W23" s="157"/>
      <c r="X23" s="157"/>
      <c r="Y23" s="157"/>
      <c r="Z23" s="157"/>
      <c r="AA23" s="158"/>
      <c r="AB23" s="157"/>
      <c r="AC23" s="157"/>
      <c r="AD23" s="157"/>
      <c r="AE23" s="157"/>
      <c r="AF23" s="159"/>
      <c r="AG23" s="157"/>
      <c r="AH23" s="157"/>
      <c r="AI23" s="160"/>
      <c r="AJ23" s="157"/>
      <c r="AK23" s="157"/>
      <c r="AL23" s="160"/>
      <c r="AM23" s="157"/>
      <c r="AN23" s="157"/>
      <c r="AO23" s="161"/>
      <c r="AP23" s="157"/>
    </row>
    <row r="24" spans="1:42" ht="89.25">
      <c r="A24" s="154">
        <v>23</v>
      </c>
      <c r="B24" s="155" t="s">
        <v>80</v>
      </c>
      <c r="C24" s="154" t="s">
        <v>942</v>
      </c>
      <c r="D24" s="156"/>
      <c r="E24" s="156"/>
      <c r="F24" s="157"/>
      <c r="G24" s="157"/>
      <c r="H24" s="36"/>
      <c r="I24" s="158"/>
      <c r="J24" s="157"/>
      <c r="K24" s="38"/>
      <c r="L24" s="157"/>
      <c r="M24" s="157">
        <v>0</v>
      </c>
      <c r="N24" s="38">
        <v>0</v>
      </c>
      <c r="O24" s="157">
        <f t="shared" si="2"/>
        <v>0</v>
      </c>
      <c r="P24" s="157">
        <v>1600</v>
      </c>
      <c r="Q24" s="38">
        <v>1600</v>
      </c>
      <c r="R24" s="141">
        <f t="shared" si="4"/>
        <v>0</v>
      </c>
      <c r="S24" s="157"/>
      <c r="T24" s="157"/>
      <c r="U24" s="157"/>
      <c r="V24" s="157"/>
      <c r="W24" s="157"/>
      <c r="X24" s="157"/>
      <c r="Y24" s="157"/>
      <c r="Z24" s="157"/>
      <c r="AA24" s="158"/>
      <c r="AB24" s="157"/>
      <c r="AC24" s="157"/>
      <c r="AD24" s="157"/>
      <c r="AE24" s="157"/>
      <c r="AF24" s="159"/>
      <c r="AG24" s="157"/>
      <c r="AH24" s="157"/>
      <c r="AI24" s="160"/>
      <c r="AJ24" s="157"/>
      <c r="AK24" s="157"/>
      <c r="AL24" s="160"/>
      <c r="AM24" s="157"/>
      <c r="AN24" s="157"/>
      <c r="AO24" s="161"/>
      <c r="AP24" s="157"/>
    </row>
    <row r="25" spans="1:42" ht="76.5">
      <c r="A25" s="154">
        <v>24</v>
      </c>
      <c r="B25" s="155" t="s">
        <v>89</v>
      </c>
      <c r="C25" s="154" t="s">
        <v>942</v>
      </c>
      <c r="D25" s="156"/>
      <c r="E25" s="156"/>
      <c r="F25" s="157"/>
      <c r="G25" s="157"/>
      <c r="H25" s="36"/>
      <c r="I25" s="158"/>
      <c r="J25" s="157"/>
      <c r="K25" s="38"/>
      <c r="L25" s="157"/>
      <c r="M25" s="157"/>
      <c r="N25" s="38"/>
      <c r="O25" s="157"/>
      <c r="P25" s="157">
        <v>400</v>
      </c>
      <c r="Q25" s="38">
        <v>400</v>
      </c>
      <c r="R25" s="141">
        <f t="shared" si="4"/>
        <v>0</v>
      </c>
      <c r="S25" s="157"/>
      <c r="T25" s="157"/>
      <c r="U25" s="157"/>
      <c r="V25" s="157"/>
      <c r="W25" s="157"/>
      <c r="X25" s="157"/>
      <c r="Y25" s="157"/>
      <c r="Z25" s="157"/>
      <c r="AA25" s="158"/>
      <c r="AB25" s="157"/>
      <c r="AC25" s="157"/>
      <c r="AD25" s="157"/>
      <c r="AE25" s="157"/>
      <c r="AF25" s="159"/>
      <c r="AG25" s="157"/>
      <c r="AH25" s="157"/>
      <c r="AI25" s="160"/>
      <c r="AJ25" s="157"/>
      <c r="AK25" s="157"/>
      <c r="AL25" s="160"/>
      <c r="AM25" s="157"/>
      <c r="AN25" s="157"/>
      <c r="AO25" s="161"/>
      <c r="AP25" s="157"/>
    </row>
    <row r="26" spans="1:42" ht="51">
      <c r="A26" s="154"/>
      <c r="B26" s="155" t="s">
        <v>464</v>
      </c>
      <c r="C26" s="154" t="s">
        <v>942</v>
      </c>
      <c r="D26" s="156"/>
      <c r="E26" s="156"/>
      <c r="F26" s="157"/>
      <c r="G26" s="157"/>
      <c r="H26" s="36"/>
      <c r="I26" s="158"/>
      <c r="J26" s="157"/>
      <c r="K26" s="38"/>
      <c r="L26" s="157"/>
      <c r="M26" s="157"/>
      <c r="N26" s="38"/>
      <c r="O26" s="157"/>
      <c r="P26" s="157">
        <v>400</v>
      </c>
      <c r="Q26" s="38">
        <v>400</v>
      </c>
      <c r="R26" s="141"/>
      <c r="S26" s="157"/>
      <c r="T26" s="157"/>
      <c r="U26" s="157"/>
      <c r="V26" s="157"/>
      <c r="W26" s="157"/>
      <c r="X26" s="157"/>
      <c r="Y26" s="157"/>
      <c r="Z26" s="157"/>
      <c r="AA26" s="158"/>
      <c r="AB26" s="157"/>
      <c r="AC26" s="157"/>
      <c r="AD26" s="157"/>
      <c r="AE26" s="157"/>
      <c r="AF26" s="159"/>
      <c r="AG26" s="157"/>
      <c r="AH26" s="157"/>
      <c r="AI26" s="160"/>
      <c r="AJ26" s="157"/>
      <c r="AK26" s="157"/>
      <c r="AL26" s="160"/>
      <c r="AM26" s="157"/>
      <c r="AN26" s="157"/>
      <c r="AO26" s="161"/>
      <c r="AP26" s="157"/>
    </row>
    <row r="27" spans="1:42" ht="76.5">
      <c r="A27" s="154">
        <v>25</v>
      </c>
      <c r="B27" s="155" t="s">
        <v>975</v>
      </c>
      <c r="C27" s="154" t="s">
        <v>942</v>
      </c>
      <c r="D27" s="156"/>
      <c r="E27" s="156"/>
      <c r="F27" s="157"/>
      <c r="G27" s="157"/>
      <c r="H27" s="36"/>
      <c r="I27" s="158"/>
      <c r="J27" s="157">
        <v>400</v>
      </c>
      <c r="K27" s="38">
        <v>400</v>
      </c>
      <c r="L27" s="157">
        <f>I27+J27-K27</f>
        <v>0</v>
      </c>
      <c r="M27" s="157">
        <v>400</v>
      </c>
      <c r="N27" s="38">
        <v>400</v>
      </c>
      <c r="O27" s="157">
        <f t="shared" si="2"/>
        <v>0</v>
      </c>
      <c r="P27" s="157" t="s">
        <v>472</v>
      </c>
      <c r="Q27" s="38">
        <v>400</v>
      </c>
      <c r="R27" s="141" t="e">
        <f t="shared" si="4"/>
        <v>#VALUE!</v>
      </c>
      <c r="S27" s="157"/>
      <c r="T27" s="157"/>
      <c r="U27" s="157"/>
      <c r="V27" s="157"/>
      <c r="W27" s="157"/>
      <c r="X27" s="157"/>
      <c r="Y27" s="157"/>
      <c r="Z27" s="157"/>
      <c r="AA27" s="158"/>
      <c r="AB27" s="157"/>
      <c r="AC27" s="157"/>
      <c r="AD27" s="157"/>
      <c r="AE27" s="157"/>
      <c r="AF27" s="159"/>
      <c r="AG27" s="157"/>
      <c r="AH27" s="157"/>
      <c r="AI27" s="160"/>
      <c r="AJ27" s="157"/>
      <c r="AK27" s="157"/>
      <c r="AL27" s="160"/>
      <c r="AM27" s="157"/>
      <c r="AN27" s="157"/>
      <c r="AO27" s="161"/>
      <c r="AP27" s="157"/>
    </row>
    <row r="28" spans="1:42" ht="51">
      <c r="A28" s="154"/>
      <c r="B28" s="155" t="s">
        <v>465</v>
      </c>
      <c r="C28" s="154" t="s">
        <v>942</v>
      </c>
      <c r="D28" s="156"/>
      <c r="E28" s="156"/>
      <c r="F28" s="157"/>
      <c r="G28" s="157"/>
      <c r="H28" s="36"/>
      <c r="I28" s="158"/>
      <c r="J28" s="157"/>
      <c r="K28" s="38"/>
      <c r="L28" s="157"/>
      <c r="M28" s="157"/>
      <c r="N28" s="38">
        <v>400</v>
      </c>
      <c r="O28" s="157">
        <f t="shared" si="2"/>
        <v>-400</v>
      </c>
      <c r="P28" s="157">
        <v>400</v>
      </c>
      <c r="Q28" s="38"/>
      <c r="R28" s="141">
        <f t="shared" si="4"/>
        <v>0</v>
      </c>
      <c r="S28" s="157"/>
      <c r="T28" s="157"/>
      <c r="U28" s="157"/>
      <c r="V28" s="157"/>
      <c r="W28" s="157"/>
      <c r="X28" s="157"/>
      <c r="Y28" s="157"/>
      <c r="Z28" s="157"/>
      <c r="AA28" s="158"/>
      <c r="AB28" s="157"/>
      <c r="AC28" s="157"/>
      <c r="AD28" s="157"/>
      <c r="AE28" s="157"/>
      <c r="AF28" s="159"/>
      <c r="AG28" s="157"/>
      <c r="AH28" s="157"/>
      <c r="AI28" s="160"/>
      <c r="AJ28" s="157"/>
      <c r="AK28" s="157"/>
      <c r="AL28" s="160"/>
      <c r="AM28" s="157"/>
      <c r="AN28" s="157"/>
      <c r="AO28" s="161"/>
      <c r="AP28" s="157"/>
    </row>
    <row r="29" spans="1:42" ht="76.5">
      <c r="A29" s="144">
        <v>26</v>
      </c>
      <c r="B29" s="145" t="s">
        <v>96</v>
      </c>
      <c r="C29" s="144" t="s">
        <v>97</v>
      </c>
      <c r="D29" s="146"/>
      <c r="E29" s="146"/>
      <c r="F29" s="141"/>
      <c r="G29" s="141"/>
      <c r="H29" s="142"/>
      <c r="I29" s="142"/>
      <c r="J29" s="141"/>
      <c r="K29" s="141"/>
      <c r="L29" s="141"/>
      <c r="M29" s="141"/>
      <c r="N29" s="141"/>
      <c r="O29" s="141"/>
      <c r="P29" s="141">
        <v>3200</v>
      </c>
      <c r="Q29" s="141">
        <v>3200</v>
      </c>
      <c r="R29" s="141">
        <f t="shared" si="4"/>
        <v>0</v>
      </c>
      <c r="S29" s="141"/>
      <c r="T29" s="141"/>
      <c r="U29" s="141"/>
      <c r="V29" s="141"/>
      <c r="W29" s="141"/>
      <c r="X29" s="141"/>
      <c r="Y29" s="141"/>
      <c r="Z29" s="141"/>
      <c r="AA29" s="142"/>
      <c r="AB29" s="141"/>
      <c r="AC29" s="141"/>
      <c r="AD29" s="141"/>
      <c r="AE29" s="141"/>
      <c r="AF29" s="147"/>
      <c r="AG29" s="141"/>
      <c r="AH29" s="141"/>
      <c r="AI29" s="148"/>
      <c r="AJ29" s="141"/>
      <c r="AK29" s="141"/>
      <c r="AL29" s="148"/>
      <c r="AM29" s="141"/>
      <c r="AN29" s="141"/>
      <c r="AO29" s="149"/>
      <c r="AP29" s="141"/>
    </row>
    <row r="30" spans="10:16" ht="15">
      <c r="J30" s="264">
        <f>SUM(J2:J29)</f>
        <v>26400</v>
      </c>
      <c r="M30" s="263">
        <f>SUM(M2:M29)</f>
        <v>35200</v>
      </c>
      <c r="P30" s="263">
        <f>SUM(P2:P29)</f>
        <v>10544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Н</cp:lastModifiedBy>
  <cp:lastPrinted>2011-07-04T08:10:46Z</cp:lastPrinted>
  <dcterms:created xsi:type="dcterms:W3CDTF">1996-10-08T23:32:33Z</dcterms:created>
  <dcterms:modified xsi:type="dcterms:W3CDTF">2013-01-11T05:16:45Z</dcterms:modified>
  <cp:category/>
  <cp:version/>
  <cp:contentType/>
  <cp:contentStatus/>
</cp:coreProperties>
</file>